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55" activeTab="0"/>
  </bookViews>
  <sheets>
    <sheet name="Лист1" sheetId="1" r:id="rId1"/>
  </sheets>
  <definedNames>
    <definedName name="_xlnm.Print_Area" localSheetId="0">'Лист1'!$A$1:$Q$520</definedName>
  </definedNames>
  <calcPr fullCalcOnLoad="1"/>
</workbook>
</file>

<file path=xl/sharedStrings.xml><?xml version="1.0" encoding="utf-8"?>
<sst xmlns="http://schemas.openxmlformats.org/spreadsheetml/2006/main" count="326" uniqueCount="142">
  <si>
    <t>Наименование</t>
  </si>
  <si>
    <t>Выход на 100</t>
  </si>
  <si>
    <t>белки</t>
  </si>
  <si>
    <t>жиры</t>
  </si>
  <si>
    <t>углеводы</t>
  </si>
  <si>
    <t>ккал</t>
  </si>
  <si>
    <t>выход на порцию 3-7</t>
  </si>
  <si>
    <t>выход на порцию 0-3</t>
  </si>
  <si>
    <t>Понедельник 1</t>
  </si>
  <si>
    <t>Завтрак</t>
  </si>
  <si>
    <t>Кофейный напиток с молоком</t>
  </si>
  <si>
    <t>Завтрак 2</t>
  </si>
  <si>
    <t>Обед</t>
  </si>
  <si>
    <t>Компот из сухофруктов</t>
  </si>
  <si>
    <t>Полдник</t>
  </si>
  <si>
    <t>Чай с сахаром</t>
  </si>
  <si>
    <t>Ужин</t>
  </si>
  <si>
    <t>Ужин 2</t>
  </si>
  <si>
    <t xml:space="preserve">  </t>
  </si>
  <si>
    <t>Вторник 2</t>
  </si>
  <si>
    <t>Какао с молоком</t>
  </si>
  <si>
    <t>Картофельное пюре</t>
  </si>
  <si>
    <t>Печенье</t>
  </si>
  <si>
    <t>Среда 3</t>
  </si>
  <si>
    <t>Суп с рыбными консервами</t>
  </si>
  <si>
    <t>Яблоко</t>
  </si>
  <si>
    <t>Четверг 4</t>
  </si>
  <si>
    <t>Бутерброд с повидлом</t>
  </si>
  <si>
    <t>Капуста тушенная</t>
  </si>
  <si>
    <t>Пятница 5</t>
  </si>
  <si>
    <t>Итого за неделю</t>
  </si>
  <si>
    <t>Понедельник 6</t>
  </si>
  <si>
    <t>Вторник 7</t>
  </si>
  <si>
    <t xml:space="preserve">Завтрак </t>
  </si>
  <si>
    <t>Завтрак  2</t>
  </si>
  <si>
    <t>Среда 8</t>
  </si>
  <si>
    <t>Четверг 9</t>
  </si>
  <si>
    <t>ы</t>
  </si>
  <si>
    <t>Пятница 10</t>
  </si>
  <si>
    <t>Пряники</t>
  </si>
  <si>
    <t>Итого за день</t>
  </si>
  <si>
    <t>Итого да день</t>
  </si>
  <si>
    <t>Напиток из шиповника</t>
  </si>
  <si>
    <t>Огурец соленый</t>
  </si>
  <si>
    <t>Омлет с зеленым горошком</t>
  </si>
  <si>
    <t>Каша манная молочная</t>
  </si>
  <si>
    <t xml:space="preserve">Молоко </t>
  </si>
  <si>
    <t>Сок фруктовый</t>
  </si>
  <si>
    <t>Хлеб ржаной</t>
  </si>
  <si>
    <t>Гуляш из говядины</t>
  </si>
  <si>
    <t>Плов с курицей</t>
  </si>
  <si>
    <t>Кукуруза консервированная</t>
  </si>
  <si>
    <t xml:space="preserve"> Рис отварной</t>
  </si>
  <si>
    <t xml:space="preserve"> Каша гречневая рассыпчатая</t>
  </si>
  <si>
    <t>Курица тушенная в соусе</t>
  </si>
  <si>
    <t xml:space="preserve">Макароны отварные </t>
  </si>
  <si>
    <t>Рагу из овощей  с мясом</t>
  </si>
  <si>
    <t>76/б/н</t>
  </si>
  <si>
    <t>Хлеб  Пшеничный</t>
  </si>
  <si>
    <t>Масло сливочное(порциями)</t>
  </si>
  <si>
    <t>54-1з</t>
  </si>
  <si>
    <t>53-1з</t>
  </si>
  <si>
    <t>Сыр твердых сортов</t>
  </si>
  <si>
    <t>54-21з</t>
  </si>
  <si>
    <t xml:space="preserve">Зеленый горошек </t>
  </si>
  <si>
    <t>54-8с</t>
  </si>
  <si>
    <t xml:space="preserve">Суп картофельный  с горохом </t>
  </si>
  <si>
    <t>54-5с</t>
  </si>
  <si>
    <t>Рассольник домашний</t>
  </si>
  <si>
    <t>54-4с</t>
  </si>
  <si>
    <t>Борщ с капустой и картофелем со сметаной</t>
  </si>
  <si>
    <t>54-18с</t>
  </si>
  <si>
    <t>54-1к</t>
  </si>
  <si>
    <t>Каша  жидкая кукурузная молочная</t>
  </si>
  <si>
    <t>54-9к</t>
  </si>
  <si>
    <t>Каша вязкая молочная овсянная</t>
  </si>
  <si>
    <t>54-16к</t>
  </si>
  <si>
    <t>Каша" дружба"</t>
  </si>
  <si>
    <t>Каша жидкая рисовая  молочная</t>
  </si>
  <si>
    <t>54-21к</t>
  </si>
  <si>
    <t>54-1г</t>
  </si>
  <si>
    <t>54-6г</t>
  </si>
  <si>
    <t>54-4г</t>
  </si>
  <si>
    <t>54-8г</t>
  </si>
  <si>
    <t>54-11г</t>
  </si>
  <si>
    <t>54-12м</t>
  </si>
  <si>
    <t>54-2гн</t>
  </si>
  <si>
    <t>54-3гн</t>
  </si>
  <si>
    <t>Чай с лимоном и сахаром</t>
  </si>
  <si>
    <t>54-4гн</t>
  </si>
  <si>
    <t>Чай с молоком и сахаром</t>
  </si>
  <si>
    <t>54-21гн</t>
  </si>
  <si>
    <t>54-23гн</t>
  </si>
  <si>
    <t>54-1хн</t>
  </si>
  <si>
    <t>54-12хн</t>
  </si>
  <si>
    <t>54-1в</t>
  </si>
  <si>
    <t>Ватрушка  творожная</t>
  </si>
  <si>
    <t>54-12с</t>
  </si>
  <si>
    <t>54-2м</t>
  </si>
  <si>
    <t>54-2с</t>
  </si>
  <si>
    <t>75/399</t>
  </si>
  <si>
    <t xml:space="preserve"> Икра кабачковая (промышленного производс)</t>
  </si>
  <si>
    <t>Кисель из концентрата плодового или ягодн</t>
  </si>
  <si>
    <t>54-1с</t>
  </si>
  <si>
    <t>54-8м</t>
  </si>
  <si>
    <t>54-9м</t>
  </si>
  <si>
    <t>Жаркое по-домашнему</t>
  </si>
  <si>
    <t xml:space="preserve">Сельдь с луком </t>
  </si>
  <si>
    <t xml:space="preserve"> </t>
  </si>
  <si>
    <t>54-19к</t>
  </si>
  <si>
    <t>Суп молочный с макаронными изделиями</t>
  </si>
  <si>
    <t>Суп шахтерский с мясом и со сметаной</t>
  </si>
  <si>
    <t>54-6к</t>
  </si>
  <si>
    <t>Каша вязкая молочная пшенная</t>
  </si>
  <si>
    <t>Каша гречневая  рассыпчатая</t>
  </si>
  <si>
    <t>7,17/621</t>
  </si>
  <si>
    <t>53-19з</t>
  </si>
  <si>
    <t>Масло сливочное (порциями)</t>
  </si>
  <si>
    <t>Свекольник</t>
  </si>
  <si>
    <t>Пирог с повидлом</t>
  </si>
  <si>
    <t>Суп картофельный с клецками</t>
  </si>
  <si>
    <t>54-6с</t>
  </si>
  <si>
    <t>Щи со свежей капустой со сметаной</t>
  </si>
  <si>
    <t>54-2о</t>
  </si>
  <si>
    <t>Голубцы п/ф</t>
  </si>
  <si>
    <t>54-1т</t>
  </si>
  <si>
    <t>Запеканка из  творога</t>
  </si>
  <si>
    <t>Тефтели из говядины паровые п/ф</t>
  </si>
  <si>
    <t>Пирожки из сдобного теста с повидлом</t>
  </si>
  <si>
    <t>Блины со сметаной</t>
  </si>
  <si>
    <t>54-3 соус</t>
  </si>
  <si>
    <t>54-16м</t>
  </si>
  <si>
    <t>Суп овощной с фрикадельками мясными</t>
  </si>
  <si>
    <t>54-4м</t>
  </si>
  <si>
    <t>Котлеты из говядины</t>
  </si>
  <si>
    <t>Печень из говядины по-строгоновски</t>
  </si>
  <si>
    <t>326/490</t>
  </si>
  <si>
    <t>Сырники из творога со сгущенным молоком</t>
  </si>
  <si>
    <t>54-3р</t>
  </si>
  <si>
    <t>Котлета рыбная (Минтай)</t>
  </si>
  <si>
    <t>Соус красный основной</t>
  </si>
  <si>
    <t>Вареники  ленивые со сгущенным молоком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</si>
</sst>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4"/>
      <name val="Arial Cyr"/>
      <family val="2"/>
    </font>
    <font>
      <sz val="20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b/>
      <sz val="2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7.3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7.3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2" fontId="2" fillId="0" borderId="0" xfId="0" applyNumberFormat="1" applyFont="1" applyAlignment="1" applyProtection="1">
      <alignment horizontal="center" wrapText="1"/>
      <protection locked="0"/>
    </xf>
    <xf numFmtId="2" fontId="2" fillId="0" borderId="0" xfId="0" applyNumberFormat="1" applyFont="1" applyFill="1" applyAlignment="1" applyProtection="1">
      <alignment horizontal="center" wrapText="1"/>
      <protection locked="0"/>
    </xf>
    <xf numFmtId="2" fontId="0" fillId="0" borderId="0" xfId="0" applyNumberFormat="1" applyFill="1" applyAlignment="1" applyProtection="1">
      <alignment horizontal="center" wrapText="1"/>
      <protection locked="0"/>
    </xf>
    <xf numFmtId="2" fontId="3" fillId="0" borderId="0" xfId="0" applyNumberFormat="1" applyFont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horizontal="center"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  <protection locked="0"/>
    </xf>
    <xf numFmtId="2" fontId="0" fillId="0" borderId="0" xfId="0" applyNumberFormat="1" applyFill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2" fontId="2" fillId="32" borderId="10" xfId="0" applyNumberFormat="1" applyFont="1" applyFill="1" applyBorder="1" applyAlignment="1" applyProtection="1">
      <alignment horizontal="left"/>
      <protection locked="0"/>
    </xf>
    <xf numFmtId="2" fontId="2" fillId="32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center" wrapText="1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wrapText="1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Alignment="1" applyProtection="1">
      <alignment horizontal="center" wrapText="1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wrapText="1"/>
      <protection locked="0"/>
    </xf>
    <xf numFmtId="2" fontId="2" fillId="32" borderId="10" xfId="60" applyNumberFormat="1" applyFont="1" applyFill="1" applyBorder="1" applyAlignment="1" applyProtection="1">
      <alignment horizontal="left"/>
      <protection locked="0"/>
    </xf>
    <xf numFmtId="0" fontId="2" fillId="0" borderId="0" xfId="57" applyFont="1">
      <alignment/>
      <protection/>
    </xf>
    <xf numFmtId="0" fontId="47" fillId="0" borderId="0" xfId="58" applyFont="1">
      <alignment/>
      <protection/>
    </xf>
    <xf numFmtId="2" fontId="2" fillId="0" borderId="0" xfId="62" applyNumberFormat="1" applyFont="1" applyAlignment="1" applyProtection="1">
      <alignment horizontal="center" wrapText="1"/>
      <protection locked="0"/>
    </xf>
    <xf numFmtId="2" fontId="2" fillId="32" borderId="10" xfId="57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left" wrapText="1"/>
      <protection locked="0"/>
    </xf>
    <xf numFmtId="0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0" xfId="0" applyNumberFormat="1" applyFont="1" applyFill="1" applyBorder="1" applyAlignment="1" applyProtection="1">
      <alignment horizontal="center" vertical="center"/>
      <protection locked="0"/>
    </xf>
    <xf numFmtId="2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 applyProtection="1">
      <alignment horizontal="center" wrapText="1"/>
      <protection locked="0"/>
    </xf>
    <xf numFmtId="2" fontId="2" fillId="32" borderId="10" xfId="0" applyNumberFormat="1" applyFont="1" applyFill="1" applyBorder="1" applyAlignment="1" applyProtection="1">
      <alignment horizontal="center" wrapText="1"/>
      <protection locked="0"/>
    </xf>
    <xf numFmtId="2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2" borderId="0" xfId="0" applyNumberFormat="1" applyFont="1" applyFill="1" applyBorder="1" applyAlignment="1" applyProtection="1">
      <alignment horizontal="center" wrapText="1"/>
      <protection locked="0"/>
    </xf>
    <xf numFmtId="2" fontId="2" fillId="32" borderId="10" xfId="0" applyNumberFormat="1" applyFont="1" applyFill="1" applyBorder="1" applyAlignment="1" applyProtection="1">
      <alignment horizontal="center"/>
      <protection locked="0"/>
    </xf>
    <xf numFmtId="0" fontId="2" fillId="32" borderId="10" xfId="61" applyNumberFormat="1" applyFont="1" applyFill="1" applyBorder="1" applyAlignment="1" applyProtection="1">
      <alignment horizontal="center" wrapText="1"/>
      <protection locked="0"/>
    </xf>
    <xf numFmtId="2" fontId="2" fillId="32" borderId="10" xfId="61" applyNumberFormat="1" applyFont="1" applyFill="1" applyBorder="1" applyAlignment="1" applyProtection="1">
      <alignment/>
      <protection locked="0"/>
    </xf>
    <xf numFmtId="2" fontId="2" fillId="32" borderId="10" xfId="61" applyNumberFormat="1" applyFont="1" applyFill="1" applyBorder="1" applyAlignment="1" applyProtection="1">
      <alignment horizontal="center" wrapText="1"/>
      <protection locked="0"/>
    </xf>
    <xf numFmtId="2" fontId="2" fillId="32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53" applyNumberFormat="1" applyFont="1" applyFill="1" applyBorder="1" applyAlignment="1" applyProtection="1">
      <alignment horizontal="center" wrapText="1"/>
      <protection locked="0"/>
    </xf>
    <xf numFmtId="2" fontId="2" fillId="32" borderId="10" xfId="53" applyNumberFormat="1" applyFont="1" applyFill="1" applyBorder="1" applyAlignment="1" applyProtection="1">
      <alignment horizontal="center"/>
      <protection locked="0"/>
    </xf>
    <xf numFmtId="2" fontId="2" fillId="32" borderId="10" xfId="53" applyNumberFormat="1" applyFont="1" applyFill="1" applyBorder="1" applyAlignment="1" applyProtection="1">
      <alignment horizontal="center" wrapText="1"/>
      <protection locked="0"/>
    </xf>
    <xf numFmtId="2" fontId="2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57" applyNumberFormat="1" applyFont="1" applyFill="1" applyBorder="1" applyAlignment="1" applyProtection="1">
      <alignment horizontal="center" wrapText="1"/>
      <protection locked="0"/>
    </xf>
    <xf numFmtId="2" fontId="2" fillId="32" borderId="10" xfId="57" applyNumberFormat="1" applyFont="1" applyFill="1" applyBorder="1" applyAlignment="1" applyProtection="1">
      <alignment horizontal="center" wrapText="1"/>
      <protection locked="0"/>
    </xf>
    <xf numFmtId="2" fontId="2" fillId="32" borderId="10" xfId="57" applyNumberFormat="1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/>
    </xf>
    <xf numFmtId="0" fontId="7" fillId="32" borderId="12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 applyProtection="1">
      <alignment horizontal="left" wrapText="1"/>
      <protection locked="0"/>
    </xf>
    <xf numFmtId="2" fontId="2" fillId="32" borderId="10" xfId="0" applyNumberFormat="1" applyFont="1" applyFill="1" applyBorder="1" applyAlignment="1" applyProtection="1">
      <alignment horizontal="left" wrapText="1"/>
      <protection locked="0"/>
    </xf>
    <xf numFmtId="0" fontId="2" fillId="32" borderId="10" xfId="62" applyNumberFormat="1" applyFont="1" applyFill="1" applyBorder="1" applyAlignment="1" applyProtection="1">
      <alignment horizontal="center" wrapText="1"/>
      <protection locked="0"/>
    </xf>
    <xf numFmtId="2" fontId="2" fillId="32" borderId="10" xfId="62" applyNumberFormat="1" applyFont="1" applyFill="1" applyBorder="1" applyAlignment="1" applyProtection="1">
      <alignment horizontal="left"/>
      <protection locked="0"/>
    </xf>
    <xf numFmtId="2" fontId="2" fillId="32" borderId="10" xfId="62" applyNumberFormat="1" applyFont="1" applyFill="1" applyBorder="1" applyAlignment="1" applyProtection="1">
      <alignment horizontal="center" wrapText="1"/>
      <protection locked="0"/>
    </xf>
    <xf numFmtId="2" fontId="2" fillId="32" borderId="10" xfId="62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60" applyNumberFormat="1" applyFont="1" applyFill="1" applyBorder="1" applyAlignment="1" applyProtection="1">
      <alignment horizontal="center" wrapText="1"/>
      <protection locked="0"/>
    </xf>
    <xf numFmtId="2" fontId="2" fillId="32" borderId="10" xfId="60" applyNumberFormat="1" applyFont="1" applyFill="1" applyBorder="1" applyAlignment="1" applyProtection="1">
      <alignment horizontal="center" wrapText="1"/>
      <protection locked="0"/>
    </xf>
    <xf numFmtId="2" fontId="2" fillId="32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32" borderId="10" xfId="0" applyNumberFormat="1" applyFont="1" applyFill="1" applyBorder="1" applyAlignment="1" applyProtection="1">
      <alignment horizontal="center" wrapText="1"/>
      <protection locked="0"/>
    </xf>
    <xf numFmtId="2" fontId="6" fillId="32" borderId="10" xfId="0" applyNumberFormat="1" applyFont="1" applyFill="1" applyBorder="1" applyAlignment="1" applyProtection="1">
      <alignment horizontal="left"/>
      <protection locked="0"/>
    </xf>
    <xf numFmtId="2" fontId="6" fillId="32" borderId="10" xfId="0" applyNumberFormat="1" applyFont="1" applyFill="1" applyBorder="1" applyAlignment="1" applyProtection="1">
      <alignment horizontal="center" wrapText="1"/>
      <protection locked="0"/>
    </xf>
    <xf numFmtId="2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2" borderId="10" xfId="0" applyNumberFormat="1" applyFont="1" applyFill="1" applyBorder="1" applyAlignment="1" applyProtection="1">
      <alignment horizontal="center"/>
      <protection locked="0"/>
    </xf>
    <xf numFmtId="49" fontId="2" fillId="32" borderId="10" xfId="0" applyNumberFormat="1" applyFont="1" applyFill="1" applyBorder="1" applyAlignment="1" applyProtection="1">
      <alignment horizontal="center" wrapText="1"/>
      <protection locked="0"/>
    </xf>
    <xf numFmtId="2" fontId="2" fillId="32" borderId="10" xfId="53" applyNumberFormat="1" applyFont="1" applyFill="1" applyBorder="1" applyAlignment="1" applyProtection="1">
      <alignment horizontal="left"/>
      <protection locked="0"/>
    </xf>
    <xf numFmtId="0" fontId="2" fillId="32" borderId="10" xfId="55" applyNumberFormat="1" applyFont="1" applyFill="1" applyBorder="1" applyAlignment="1" applyProtection="1">
      <alignment horizontal="center" wrapText="1"/>
      <protection locked="0"/>
    </xf>
    <xf numFmtId="2" fontId="2" fillId="32" borderId="10" xfId="55" applyNumberFormat="1" applyFont="1" applyFill="1" applyBorder="1" applyAlignment="1" applyProtection="1">
      <alignment horizontal="left"/>
      <protection locked="0"/>
    </xf>
    <xf numFmtId="2" fontId="2" fillId="32" borderId="10" xfId="55" applyNumberFormat="1" applyFont="1" applyFill="1" applyBorder="1" applyAlignment="1" applyProtection="1">
      <alignment horizontal="center" wrapText="1"/>
      <protection locked="0"/>
    </xf>
    <xf numFmtId="2" fontId="2" fillId="32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32" borderId="10" xfId="0" applyNumberFormat="1" applyFont="1" applyFill="1" applyBorder="1" applyAlignment="1" applyProtection="1">
      <alignment horizontal="center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10" xfId="0" applyNumberFormat="1" applyFont="1" applyFill="1" applyBorder="1" applyAlignment="1" applyProtection="1">
      <alignment horizontal="center" wrapText="1"/>
      <protection locked="0"/>
    </xf>
    <xf numFmtId="2" fontId="2" fillId="24" borderId="10" xfId="53" applyNumberFormat="1" applyFont="1" applyFill="1" applyBorder="1" applyAlignment="1" applyProtection="1">
      <alignment horizontal="center" vertical="center" wrapText="1"/>
      <protection locked="0"/>
    </xf>
    <xf numFmtId="2" fontId="2" fillId="24" borderId="10" xfId="53" applyNumberFormat="1" applyFont="1" applyFill="1" applyBorder="1" applyAlignment="1" applyProtection="1">
      <alignment horizontal="center" wrapText="1"/>
      <protection locked="0"/>
    </xf>
    <xf numFmtId="2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5" borderId="10" xfId="0" applyNumberFormat="1" applyFont="1" applyFill="1" applyBorder="1" applyAlignment="1" applyProtection="1">
      <alignment horizontal="center" wrapText="1"/>
      <protection locked="0"/>
    </xf>
    <xf numFmtId="2" fontId="2" fillId="35" borderId="0" xfId="0" applyNumberFormat="1" applyFont="1" applyFill="1" applyBorder="1" applyAlignment="1" applyProtection="1">
      <alignment horizontal="center" wrapText="1"/>
      <protection locked="0"/>
    </xf>
    <xf numFmtId="2" fontId="2" fillId="32" borderId="0" xfId="0" applyNumberFormat="1" applyFont="1" applyFill="1" applyAlignment="1" applyProtection="1">
      <alignment horizontal="center" wrapText="1"/>
      <protection locked="0"/>
    </xf>
    <xf numFmtId="0" fontId="2" fillId="32" borderId="13" xfId="0" applyNumberFormat="1" applyFont="1" applyFill="1" applyBorder="1" applyAlignment="1" applyProtection="1">
      <alignment horizontal="center" wrapText="1"/>
      <protection locked="0"/>
    </xf>
    <xf numFmtId="0" fontId="2" fillId="32" borderId="14" xfId="0" applyNumberFormat="1" applyFont="1" applyFill="1" applyBorder="1" applyAlignment="1" applyProtection="1">
      <alignment horizontal="center" wrapText="1"/>
      <protection locked="0"/>
    </xf>
    <xf numFmtId="0" fontId="2" fillId="32" borderId="15" xfId="0" applyNumberFormat="1" applyFont="1" applyFill="1" applyBorder="1" applyAlignment="1" applyProtection="1">
      <alignment horizontal="center" wrapText="1"/>
      <protection locked="0"/>
    </xf>
    <xf numFmtId="2" fontId="2" fillId="32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3" xfId="0" applyNumberFormat="1" applyFont="1" applyFill="1" applyBorder="1" applyAlignment="1" applyProtection="1">
      <alignment horizontal="center" wrapText="1"/>
      <protection locked="0"/>
    </xf>
    <xf numFmtId="0" fontId="4" fillId="32" borderId="14" xfId="0" applyNumberFormat="1" applyFont="1" applyFill="1" applyBorder="1" applyAlignment="1" applyProtection="1">
      <alignment horizontal="center" wrapText="1"/>
      <protection locked="0"/>
    </xf>
    <xf numFmtId="0" fontId="4" fillId="32" borderId="15" xfId="0" applyNumberFormat="1" applyFont="1" applyFill="1" applyBorder="1" applyAlignment="1" applyProtection="1">
      <alignment horizontal="center" wrapText="1"/>
      <protection locked="0"/>
    </xf>
    <xf numFmtId="0" fontId="5" fillId="32" borderId="16" xfId="0" applyNumberFormat="1" applyFont="1" applyFill="1" applyBorder="1" applyAlignment="1" applyProtection="1">
      <alignment horizontal="center" wrapText="1"/>
      <protection locked="0"/>
    </xf>
    <xf numFmtId="0" fontId="5" fillId="32" borderId="17" xfId="0" applyNumberFormat="1" applyFont="1" applyFill="1" applyBorder="1" applyAlignment="1" applyProtection="1">
      <alignment horizontal="center" wrapText="1"/>
      <protection locked="0"/>
    </xf>
    <xf numFmtId="0" fontId="4" fillId="32" borderId="18" xfId="0" applyNumberFormat="1" applyFont="1" applyFill="1" applyBorder="1" applyAlignment="1" applyProtection="1">
      <alignment horizontal="center" wrapText="1"/>
      <protection locked="0"/>
    </xf>
    <xf numFmtId="0" fontId="4" fillId="32" borderId="19" xfId="0" applyNumberFormat="1" applyFont="1" applyFill="1" applyBorder="1" applyAlignment="1" applyProtection="1">
      <alignment horizontal="center" wrapText="1"/>
      <protection locked="0"/>
    </xf>
    <xf numFmtId="0" fontId="6" fillId="32" borderId="13" xfId="0" applyNumberFormat="1" applyFont="1" applyFill="1" applyBorder="1" applyAlignment="1" applyProtection="1">
      <alignment horizontal="center" wrapText="1"/>
      <protection locked="0"/>
    </xf>
    <xf numFmtId="0" fontId="6" fillId="32" borderId="14" xfId="0" applyNumberFormat="1" applyFont="1" applyFill="1" applyBorder="1" applyAlignment="1" applyProtection="1">
      <alignment horizontal="center" wrapText="1"/>
      <protection locked="0"/>
    </xf>
    <xf numFmtId="0" fontId="6" fillId="32" borderId="15" xfId="0" applyNumberFormat="1" applyFont="1" applyFill="1" applyBorder="1" applyAlignment="1" applyProtection="1">
      <alignment horizontal="center" wrapText="1"/>
      <protection locked="0"/>
    </xf>
    <xf numFmtId="2" fontId="6" fillId="32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32" borderId="15" xfId="0" applyNumberFormat="1" applyFont="1" applyFill="1" applyBorder="1" applyAlignment="1" applyProtection="1">
      <alignment horizontal="center" vertical="center" wrapText="1"/>
      <protection locked="0"/>
    </xf>
    <xf numFmtId="2" fontId="5" fillId="32" borderId="16" xfId="0" applyNumberFormat="1" applyFont="1" applyFill="1" applyBorder="1" applyAlignment="1" applyProtection="1">
      <alignment horizontal="center" wrapText="1"/>
      <protection locked="0"/>
    </xf>
    <xf numFmtId="2" fontId="5" fillId="32" borderId="17" xfId="0" applyNumberFormat="1" applyFont="1" applyFill="1" applyBorder="1" applyAlignment="1" applyProtection="1">
      <alignment horizontal="center" wrapText="1"/>
      <protection locked="0"/>
    </xf>
    <xf numFmtId="2" fontId="4" fillId="32" borderId="13" xfId="0" applyNumberFormat="1" applyFont="1" applyFill="1" applyBorder="1" applyAlignment="1" applyProtection="1">
      <alignment horizontal="center"/>
      <protection locked="0"/>
    </xf>
    <xf numFmtId="2" fontId="4" fillId="32" borderId="14" xfId="0" applyNumberFormat="1" applyFont="1" applyFill="1" applyBorder="1" applyAlignment="1" applyProtection="1">
      <alignment horizontal="center"/>
      <protection locked="0"/>
    </xf>
    <xf numFmtId="2" fontId="2" fillId="32" borderId="13" xfId="0" applyNumberFormat="1" applyFont="1" applyFill="1" applyBorder="1" applyAlignment="1" applyProtection="1">
      <alignment horizontal="center"/>
      <protection locked="0"/>
    </xf>
    <xf numFmtId="2" fontId="2" fillId="32" borderId="14" xfId="0" applyNumberFormat="1" applyFont="1" applyFill="1" applyBorder="1" applyAlignment="1" applyProtection="1">
      <alignment horizontal="center"/>
      <protection locked="0"/>
    </xf>
    <xf numFmtId="2" fontId="2" fillId="32" borderId="15" xfId="0" applyNumberFormat="1" applyFont="1" applyFill="1" applyBorder="1" applyAlignment="1" applyProtection="1">
      <alignment horizontal="center"/>
      <protection locked="0"/>
    </xf>
    <xf numFmtId="2" fontId="5" fillId="32" borderId="16" xfId="0" applyNumberFormat="1" applyFont="1" applyFill="1" applyBorder="1" applyAlignment="1" applyProtection="1">
      <alignment horizontal="center"/>
      <protection locked="0"/>
    </xf>
    <xf numFmtId="2" fontId="5" fillId="32" borderId="17" xfId="0" applyNumberFormat="1" applyFont="1" applyFill="1" applyBorder="1" applyAlignment="1" applyProtection="1">
      <alignment horizontal="center"/>
      <protection locked="0"/>
    </xf>
    <xf numFmtId="2" fontId="4" fillId="32" borderId="20" xfId="0" applyNumberFormat="1" applyFont="1" applyFill="1" applyBorder="1" applyAlignment="1" applyProtection="1">
      <alignment horizontal="center"/>
      <protection locked="0"/>
    </xf>
    <xf numFmtId="2" fontId="4" fillId="32" borderId="0" xfId="0" applyNumberFormat="1" applyFont="1" applyFill="1" applyBorder="1" applyAlignment="1" applyProtection="1">
      <alignment horizontal="center"/>
      <protection locked="0"/>
    </xf>
    <xf numFmtId="2" fontId="4" fillId="32" borderId="18" xfId="0" applyNumberFormat="1" applyFont="1" applyFill="1" applyBorder="1" applyAlignment="1" applyProtection="1">
      <alignment horizontal="center"/>
      <protection locked="0"/>
    </xf>
    <xf numFmtId="2" fontId="4" fillId="32" borderId="19" xfId="0" applyNumberFormat="1" applyFont="1" applyFill="1" applyBorder="1" applyAlignment="1" applyProtection="1">
      <alignment horizontal="center"/>
      <protection locked="0"/>
    </xf>
    <xf numFmtId="2" fontId="4" fillId="32" borderId="16" xfId="0" applyNumberFormat="1" applyFont="1" applyFill="1" applyBorder="1" applyAlignment="1" applyProtection="1">
      <alignment horizontal="center" vertical="center"/>
      <protection locked="0"/>
    </xf>
    <xf numFmtId="2" fontId="4" fillId="32" borderId="17" xfId="0" applyNumberFormat="1" applyFont="1" applyFill="1" applyBorder="1" applyAlignment="1" applyProtection="1">
      <alignment horizontal="center" vertical="center"/>
      <protection locked="0"/>
    </xf>
    <xf numFmtId="2" fontId="8" fillId="32" borderId="13" xfId="0" applyNumberFormat="1" applyFont="1" applyFill="1" applyBorder="1" applyAlignment="1" applyProtection="1">
      <alignment horizontal="center"/>
      <protection locked="0"/>
    </xf>
    <xf numFmtId="2" fontId="8" fillId="32" borderId="14" xfId="0" applyNumberFormat="1" applyFont="1" applyFill="1" applyBorder="1" applyAlignment="1" applyProtection="1">
      <alignment horizont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4"/>
  <sheetViews>
    <sheetView tabSelected="1" zoomScale="73" zoomScaleNormal="73" zoomScalePageLayoutView="0" workbookViewId="0" topLeftCell="A1">
      <pane ySplit="1" topLeftCell="A336" activePane="bottomLeft" state="frozen"/>
      <selection pane="topLeft" activeCell="A1" sqref="A1"/>
      <selection pane="bottomLeft" activeCell="C533" sqref="C533"/>
    </sheetView>
  </sheetViews>
  <sheetFormatPr defaultColWidth="9.00390625" defaultRowHeight="12.75"/>
  <cols>
    <col min="1" max="1" width="14.625" style="5" customWidth="1"/>
    <col min="2" max="2" width="60.875" style="6" customWidth="1"/>
    <col min="3" max="3" width="10.00390625" style="3" customWidth="1"/>
    <col min="4" max="4" width="9.125" style="7" customWidth="1"/>
    <col min="5" max="5" width="8.875" style="7" customWidth="1"/>
    <col min="6" max="6" width="9.75390625" style="7" customWidth="1"/>
    <col min="7" max="7" width="11.75390625" style="7" customWidth="1"/>
    <col min="8" max="8" width="11.00390625" style="8" customWidth="1"/>
    <col min="9" max="9" width="13.00390625" style="9" customWidth="1"/>
    <col min="10" max="10" width="10.375" style="9" customWidth="1"/>
    <col min="11" max="11" width="11.125" style="9" customWidth="1"/>
    <col min="12" max="12" width="13.00390625" style="9" customWidth="1"/>
    <col min="13" max="13" width="10.375" style="10" customWidth="1"/>
    <col min="14" max="14" width="11.25390625" style="10" customWidth="1"/>
    <col min="15" max="15" width="11.00390625" style="10" customWidth="1"/>
    <col min="16" max="16" width="11.875" style="10" customWidth="1"/>
    <col min="17" max="17" width="12.75390625" style="10" customWidth="1"/>
    <col min="18" max="16384" width="9.125" style="7" customWidth="1"/>
  </cols>
  <sheetData>
    <row r="1" spans="1:17" ht="74.25" customHeight="1">
      <c r="A1" s="33"/>
      <c r="B1" s="34" t="s">
        <v>0</v>
      </c>
      <c r="C1" s="35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2</v>
      </c>
      <c r="J1" s="35" t="s">
        <v>3</v>
      </c>
      <c r="K1" s="35" t="s">
        <v>4</v>
      </c>
      <c r="L1" s="35" t="s">
        <v>5</v>
      </c>
      <c r="M1" s="35" t="s">
        <v>7</v>
      </c>
      <c r="N1" s="35" t="s">
        <v>2</v>
      </c>
      <c r="O1" s="35" t="s">
        <v>3</v>
      </c>
      <c r="P1" s="35" t="s">
        <v>4</v>
      </c>
      <c r="Q1" s="35" t="s">
        <v>5</v>
      </c>
    </row>
    <row r="2" spans="1:17" ht="18">
      <c r="A2" s="118" t="s">
        <v>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8">
      <c r="A3" s="116" t="s">
        <v>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s="1" customFormat="1" ht="18">
      <c r="A4" s="36" t="s">
        <v>79</v>
      </c>
      <c r="B4" s="11" t="s">
        <v>78</v>
      </c>
      <c r="C4" s="37">
        <v>100</v>
      </c>
      <c r="D4" s="37">
        <v>2.58</v>
      </c>
      <c r="E4" s="37">
        <v>2.75</v>
      </c>
      <c r="F4" s="37">
        <v>14.25</v>
      </c>
      <c r="G4" s="37">
        <v>92.25</v>
      </c>
      <c r="H4" s="38">
        <v>150</v>
      </c>
      <c r="I4" s="38">
        <f>D4/100*H4</f>
        <v>3.87</v>
      </c>
      <c r="J4" s="38">
        <f>E4/100*H4</f>
        <v>4.125</v>
      </c>
      <c r="K4" s="38">
        <f>F4/100*H4</f>
        <v>21.374999999999996</v>
      </c>
      <c r="L4" s="38">
        <f>G4/100*H4</f>
        <v>138.375</v>
      </c>
      <c r="M4" s="39">
        <v>130</v>
      </c>
      <c r="N4" s="37">
        <f>D4/100*M4</f>
        <v>3.354</v>
      </c>
      <c r="O4" s="37">
        <f>E4/100*M4</f>
        <v>3.575</v>
      </c>
      <c r="P4" s="37">
        <f>F4/100*M4</f>
        <v>18.525</v>
      </c>
      <c r="Q4" s="37">
        <f>G4/100*M4</f>
        <v>119.925</v>
      </c>
    </row>
    <row r="5" spans="1:17" ht="18">
      <c r="A5" s="36" t="s">
        <v>57</v>
      </c>
      <c r="B5" s="11" t="s">
        <v>58</v>
      </c>
      <c r="C5" s="37">
        <v>100</v>
      </c>
      <c r="D5" s="37">
        <v>8.42</v>
      </c>
      <c r="E5" s="37">
        <v>1.07</v>
      </c>
      <c r="F5" s="37">
        <v>51.57</v>
      </c>
      <c r="G5" s="37">
        <v>249.04</v>
      </c>
      <c r="H5" s="38">
        <v>30</v>
      </c>
      <c r="I5" s="38">
        <f>D5/100*H5</f>
        <v>2.526</v>
      </c>
      <c r="J5" s="38">
        <f>E5/100*H5</f>
        <v>0.32100000000000006</v>
      </c>
      <c r="K5" s="38">
        <f>F5/100*H5</f>
        <v>15.471000000000002</v>
      </c>
      <c r="L5" s="38">
        <f>G5/100*H5</f>
        <v>74.71199999999999</v>
      </c>
      <c r="M5" s="37">
        <v>20</v>
      </c>
      <c r="N5" s="37">
        <f>D5/100*M5</f>
        <v>1.684</v>
      </c>
      <c r="O5" s="37">
        <f>E5/100*M5</f>
        <v>0.21400000000000002</v>
      </c>
      <c r="P5" s="37">
        <f>F5/100*M5</f>
        <v>10.314</v>
      </c>
      <c r="Q5" s="37">
        <f>G5/100*M5</f>
        <v>49.80799999999999</v>
      </c>
    </row>
    <row r="6" spans="1:17" ht="18">
      <c r="A6" s="36" t="s">
        <v>60</v>
      </c>
      <c r="B6" s="11" t="s">
        <v>62</v>
      </c>
      <c r="C6" s="37">
        <v>100</v>
      </c>
      <c r="D6" s="37">
        <v>23</v>
      </c>
      <c r="E6" s="37">
        <v>30</v>
      </c>
      <c r="F6" s="37">
        <v>0</v>
      </c>
      <c r="G6" s="37">
        <v>358</v>
      </c>
      <c r="H6" s="38">
        <v>15</v>
      </c>
      <c r="I6" s="38">
        <f>D6/100*H6</f>
        <v>3.45</v>
      </c>
      <c r="J6" s="38">
        <f>E6/100*H6</f>
        <v>4.5</v>
      </c>
      <c r="K6" s="38">
        <f>F6/100*H6</f>
        <v>0</v>
      </c>
      <c r="L6" s="38">
        <f>G6/100*H6</f>
        <v>53.7</v>
      </c>
      <c r="M6" s="37">
        <v>10</v>
      </c>
      <c r="N6" s="37">
        <f>D6/100*M6</f>
        <v>2.3000000000000003</v>
      </c>
      <c r="O6" s="37">
        <f>E6/100*M6</f>
        <v>3</v>
      </c>
      <c r="P6" s="37">
        <f>F6/100*M6</f>
        <v>0</v>
      </c>
      <c r="Q6" s="37">
        <f>G6/100*M6</f>
        <v>35.8</v>
      </c>
    </row>
    <row r="7" spans="1:17" ht="21.75" customHeight="1">
      <c r="A7" s="36" t="s">
        <v>61</v>
      </c>
      <c r="B7" s="11" t="s">
        <v>59</v>
      </c>
      <c r="C7" s="37">
        <v>100</v>
      </c>
      <c r="D7" s="37">
        <v>1</v>
      </c>
      <c r="E7" s="37">
        <v>72</v>
      </c>
      <c r="F7" s="37">
        <v>1</v>
      </c>
      <c r="G7" s="37">
        <v>661</v>
      </c>
      <c r="H7" s="38">
        <v>6</v>
      </c>
      <c r="I7" s="38">
        <f>D7/100*H7</f>
        <v>0.06</v>
      </c>
      <c r="J7" s="38">
        <f>E7/100*H7</f>
        <v>4.32</v>
      </c>
      <c r="K7" s="38">
        <f>F7/100*H7</f>
        <v>0.06</v>
      </c>
      <c r="L7" s="38">
        <f>G7/100*H7</f>
        <v>39.660000000000004</v>
      </c>
      <c r="M7" s="37">
        <v>4</v>
      </c>
      <c r="N7" s="37">
        <f>D7/100*M7</f>
        <v>0.04</v>
      </c>
      <c r="O7" s="37">
        <f>E7/100*M7</f>
        <v>2.88</v>
      </c>
      <c r="P7" s="37">
        <f>F7/100*M7</f>
        <v>0.04</v>
      </c>
      <c r="Q7" s="37">
        <f>G7/100*M7</f>
        <v>26.44</v>
      </c>
    </row>
    <row r="8" spans="1:17" ht="18">
      <c r="A8" s="36" t="s">
        <v>91</v>
      </c>
      <c r="B8" s="11" t="s">
        <v>20</v>
      </c>
      <c r="C8" s="37">
        <v>100</v>
      </c>
      <c r="D8" s="37">
        <v>16.67</v>
      </c>
      <c r="E8" s="37">
        <v>1.33</v>
      </c>
      <c r="F8" s="37">
        <v>5.53</v>
      </c>
      <c r="G8" s="37">
        <v>40.53</v>
      </c>
      <c r="H8" s="38">
        <v>180</v>
      </c>
      <c r="I8" s="38">
        <f>D8/100*H8</f>
        <v>30.006000000000004</v>
      </c>
      <c r="J8" s="38">
        <f>E8/100*H8</f>
        <v>2.394</v>
      </c>
      <c r="K8" s="38">
        <f>F8/100*H8</f>
        <v>9.954</v>
      </c>
      <c r="L8" s="38">
        <f>G8/100*H8</f>
        <v>72.954</v>
      </c>
      <c r="M8" s="37">
        <v>150</v>
      </c>
      <c r="N8" s="37">
        <f>D8/100*M8</f>
        <v>25.005000000000003</v>
      </c>
      <c r="O8" s="37">
        <f>E8/100*M8</f>
        <v>1.995</v>
      </c>
      <c r="P8" s="37">
        <f>F8/100*M8</f>
        <v>8.295</v>
      </c>
      <c r="Q8" s="37">
        <f>G8/100*M8</f>
        <v>60.795</v>
      </c>
    </row>
    <row r="9" spans="1:17" ht="18">
      <c r="A9" s="36"/>
      <c r="B9" s="40"/>
      <c r="C9" s="37"/>
      <c r="D9" s="37"/>
      <c r="E9" s="37"/>
      <c r="F9" s="37"/>
      <c r="G9" s="37"/>
      <c r="H9" s="38"/>
      <c r="I9" s="77">
        <f>SUM(I4:I8)</f>
        <v>39.912000000000006</v>
      </c>
      <c r="J9" s="77">
        <f>SUM(J4:J8)</f>
        <v>15.66</v>
      </c>
      <c r="K9" s="77">
        <f>SUM(K4:K8)</f>
        <v>46.86</v>
      </c>
      <c r="L9" s="77">
        <f>SUM(L4:L8)</f>
        <v>379.401</v>
      </c>
      <c r="M9" s="78"/>
      <c r="N9" s="78">
        <f>SUM(N4:N8)</f>
        <v>32.383</v>
      </c>
      <c r="O9" s="78">
        <f>SUM(O4:O8)</f>
        <v>11.664000000000001</v>
      </c>
      <c r="P9" s="78">
        <f>SUM(P4:P8)</f>
        <v>37.174</v>
      </c>
      <c r="Q9" s="78">
        <f>SUM(Q4:Q8)</f>
        <v>292.76800000000003</v>
      </c>
    </row>
    <row r="10" spans="1:17" ht="18">
      <c r="A10" s="107" t="s">
        <v>11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s="1" customFormat="1" ht="18">
      <c r="A11" s="36">
        <v>154</v>
      </c>
      <c r="B11" s="11" t="s">
        <v>47</v>
      </c>
      <c r="C11" s="37">
        <v>100</v>
      </c>
      <c r="D11" s="37">
        <v>0.5</v>
      </c>
      <c r="E11" s="37">
        <v>0</v>
      </c>
      <c r="F11" s="37">
        <v>14</v>
      </c>
      <c r="G11" s="37">
        <v>58</v>
      </c>
      <c r="H11" s="38">
        <v>180</v>
      </c>
      <c r="I11" s="38">
        <f>D11/100*H11</f>
        <v>0.9</v>
      </c>
      <c r="J11" s="38">
        <f>E11/100*H11</f>
        <v>0</v>
      </c>
      <c r="K11" s="38">
        <f>F11/100*H11</f>
        <v>25.200000000000003</v>
      </c>
      <c r="L11" s="38">
        <f>G11/100*H11</f>
        <v>104.39999999999999</v>
      </c>
      <c r="M11" s="39">
        <v>150</v>
      </c>
      <c r="N11" s="38">
        <f>I11/100*M11</f>
        <v>1.35</v>
      </c>
      <c r="O11" s="38">
        <f>J11/100*M11</f>
        <v>0</v>
      </c>
      <c r="P11" s="38">
        <f>K11/100*M11</f>
        <v>37.8</v>
      </c>
      <c r="Q11" s="38">
        <f>L11/100*M11</f>
        <v>156.59999999999997</v>
      </c>
    </row>
    <row r="12" spans="1:17" ht="18">
      <c r="A12" s="36"/>
      <c r="B12" s="40"/>
      <c r="C12" s="37"/>
      <c r="D12" s="37"/>
      <c r="E12" s="37"/>
      <c r="F12" s="37"/>
      <c r="G12" s="37"/>
      <c r="H12" s="38"/>
      <c r="I12" s="77">
        <f>I11</f>
        <v>0.9</v>
      </c>
      <c r="J12" s="77">
        <f>J11</f>
        <v>0</v>
      </c>
      <c r="K12" s="77">
        <f>K11</f>
        <v>25.200000000000003</v>
      </c>
      <c r="L12" s="77">
        <f>L11</f>
        <v>104.39999999999999</v>
      </c>
      <c r="M12" s="78"/>
      <c r="N12" s="78">
        <f>SUM(N11)</f>
        <v>1.35</v>
      </c>
      <c r="O12" s="78">
        <f>SUM(O11)</f>
        <v>0</v>
      </c>
      <c r="P12" s="78">
        <f>SUM(P11)</f>
        <v>37.8</v>
      </c>
      <c r="Q12" s="78">
        <f>SUM(Q11)</f>
        <v>156.59999999999997</v>
      </c>
    </row>
    <row r="13" spans="1:17" ht="30">
      <c r="A13" s="120" t="s">
        <v>12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 s="1" customFormat="1" ht="18">
      <c r="A14" s="41" t="s">
        <v>69</v>
      </c>
      <c r="B14" s="42" t="s">
        <v>68</v>
      </c>
      <c r="C14" s="43">
        <v>100</v>
      </c>
      <c r="D14" s="43">
        <v>2.29</v>
      </c>
      <c r="E14" s="43">
        <v>2.87</v>
      </c>
      <c r="F14" s="43">
        <v>5.79</v>
      </c>
      <c r="G14" s="43">
        <v>58.03</v>
      </c>
      <c r="H14" s="44">
        <v>180</v>
      </c>
      <c r="I14" s="44">
        <v>2.2500000000000004</v>
      </c>
      <c r="J14" s="44">
        <v>5.500000000000001</v>
      </c>
      <c r="K14" s="44">
        <v>15.75</v>
      </c>
      <c r="L14" s="44">
        <v>115</v>
      </c>
      <c r="M14" s="43">
        <v>150</v>
      </c>
      <c r="N14" s="37">
        <f aca="true" t="shared" si="0" ref="N14:N19">D14/100*M14</f>
        <v>3.435</v>
      </c>
      <c r="O14" s="37">
        <f aca="true" t="shared" si="1" ref="O14:O19">E14/100*M14</f>
        <v>4.305</v>
      </c>
      <c r="P14" s="37">
        <f aca="true" t="shared" si="2" ref="P14:P19">F14/100*M14</f>
        <v>8.685</v>
      </c>
      <c r="Q14" s="37">
        <f aca="true" t="shared" si="3" ref="Q14:Q19">G14/100*M14</f>
        <v>87.045</v>
      </c>
    </row>
    <row r="15" spans="1:17" ht="18">
      <c r="A15" s="36" t="s">
        <v>105</v>
      </c>
      <c r="B15" s="11" t="s">
        <v>106</v>
      </c>
      <c r="C15" s="37">
        <v>100</v>
      </c>
      <c r="D15" s="37">
        <v>10</v>
      </c>
      <c r="E15" s="37">
        <v>9.33</v>
      </c>
      <c r="F15" s="37">
        <v>8.5</v>
      </c>
      <c r="G15" s="37">
        <v>158.92</v>
      </c>
      <c r="H15" s="38">
        <v>150</v>
      </c>
      <c r="I15" s="38">
        <f>D15/100*H15</f>
        <v>15</v>
      </c>
      <c r="J15" s="38">
        <f>E15/100*H15</f>
        <v>13.995</v>
      </c>
      <c r="K15" s="38">
        <f>F15/100*H15</f>
        <v>12.750000000000002</v>
      </c>
      <c r="L15" s="38">
        <f>G15/100*H15</f>
        <v>238.38</v>
      </c>
      <c r="M15" s="37">
        <v>120</v>
      </c>
      <c r="N15" s="37">
        <f t="shared" si="0"/>
        <v>12</v>
      </c>
      <c r="O15" s="37">
        <f t="shared" si="1"/>
        <v>11.196</v>
      </c>
      <c r="P15" s="37">
        <f t="shared" si="2"/>
        <v>10.200000000000001</v>
      </c>
      <c r="Q15" s="37">
        <f t="shared" si="3"/>
        <v>190.704</v>
      </c>
    </row>
    <row r="16" spans="1:17" ht="18">
      <c r="A16" s="36">
        <v>128</v>
      </c>
      <c r="B16" s="12" t="s">
        <v>107</v>
      </c>
      <c r="C16" s="37">
        <v>100</v>
      </c>
      <c r="D16" s="37">
        <v>13.17</v>
      </c>
      <c r="E16" s="37">
        <v>12.71</v>
      </c>
      <c r="F16" s="37">
        <v>2.11</v>
      </c>
      <c r="G16" s="37">
        <v>175.55</v>
      </c>
      <c r="H16" s="38">
        <v>80</v>
      </c>
      <c r="I16" s="38">
        <f>D16/100*H16</f>
        <v>10.536000000000001</v>
      </c>
      <c r="J16" s="38">
        <f>E16/100*H16</f>
        <v>10.168000000000001</v>
      </c>
      <c r="K16" s="38">
        <f>F16/100*H16</f>
        <v>1.6879999999999997</v>
      </c>
      <c r="L16" s="38">
        <f>G16/100*H16</f>
        <v>140.44</v>
      </c>
      <c r="M16" s="37">
        <v>60</v>
      </c>
      <c r="N16" s="37">
        <f t="shared" si="0"/>
        <v>7.902000000000001</v>
      </c>
      <c r="O16" s="37">
        <f t="shared" si="1"/>
        <v>7.626000000000001</v>
      </c>
      <c r="P16" s="37">
        <f t="shared" si="2"/>
        <v>1.2659999999999998</v>
      </c>
      <c r="Q16" s="37">
        <f t="shared" si="3"/>
        <v>105.33</v>
      </c>
    </row>
    <row r="17" spans="1:17" ht="20.25" customHeight="1">
      <c r="A17" s="36" t="s">
        <v>93</v>
      </c>
      <c r="B17" s="11" t="s">
        <v>13</v>
      </c>
      <c r="C17" s="37">
        <v>100</v>
      </c>
      <c r="D17" s="37">
        <v>0.27</v>
      </c>
      <c r="E17" s="37">
        <v>0</v>
      </c>
      <c r="F17" s="37">
        <v>9.93</v>
      </c>
      <c r="G17" s="37">
        <v>40.53</v>
      </c>
      <c r="H17" s="38">
        <v>180</v>
      </c>
      <c r="I17" s="38">
        <f>D17/100*H17</f>
        <v>0.48600000000000004</v>
      </c>
      <c r="J17" s="38">
        <f>E17/100*H17</f>
        <v>0</v>
      </c>
      <c r="K17" s="38">
        <f>F17/100*H17</f>
        <v>17.874</v>
      </c>
      <c r="L17" s="38">
        <f>G17/100*H17</f>
        <v>72.954</v>
      </c>
      <c r="M17" s="37">
        <v>150</v>
      </c>
      <c r="N17" s="37">
        <f t="shared" si="0"/>
        <v>0.405</v>
      </c>
      <c r="O17" s="37">
        <f t="shared" si="1"/>
        <v>0</v>
      </c>
      <c r="P17" s="37">
        <f t="shared" si="2"/>
        <v>14.895</v>
      </c>
      <c r="Q17" s="37">
        <f t="shared" si="3"/>
        <v>60.795</v>
      </c>
    </row>
    <row r="18" spans="1:17" ht="19.5" customHeight="1">
      <c r="A18" s="36">
        <v>148</v>
      </c>
      <c r="B18" s="11" t="s">
        <v>48</v>
      </c>
      <c r="C18" s="37">
        <v>100</v>
      </c>
      <c r="D18" s="37">
        <v>6</v>
      </c>
      <c r="E18" s="37">
        <v>1</v>
      </c>
      <c r="F18" s="37">
        <v>44.33</v>
      </c>
      <c r="G18" s="37">
        <v>189</v>
      </c>
      <c r="H18" s="38">
        <v>50</v>
      </c>
      <c r="I18" s="38">
        <f>D18/100*H18</f>
        <v>3</v>
      </c>
      <c r="J18" s="38">
        <f>E18/100*H18</f>
        <v>0.5</v>
      </c>
      <c r="K18" s="38">
        <f>F18/100*H18</f>
        <v>22.165</v>
      </c>
      <c r="L18" s="38">
        <f>G18/100*H18</f>
        <v>94.5</v>
      </c>
      <c r="M18" s="37">
        <v>40</v>
      </c>
      <c r="N18" s="37">
        <f t="shared" si="0"/>
        <v>2.4</v>
      </c>
      <c r="O18" s="37">
        <f t="shared" si="1"/>
        <v>0.4</v>
      </c>
      <c r="P18" s="37">
        <f t="shared" si="2"/>
        <v>17.732</v>
      </c>
      <c r="Q18" s="37">
        <f t="shared" si="3"/>
        <v>75.6</v>
      </c>
    </row>
    <row r="19" spans="1:17" ht="18">
      <c r="A19" s="36" t="s">
        <v>57</v>
      </c>
      <c r="B19" s="11" t="s">
        <v>58</v>
      </c>
      <c r="C19" s="37">
        <v>100</v>
      </c>
      <c r="D19" s="37">
        <v>8.42</v>
      </c>
      <c r="E19" s="37">
        <v>1.07</v>
      </c>
      <c r="F19" s="37">
        <v>51.57</v>
      </c>
      <c r="G19" s="37">
        <v>249.04</v>
      </c>
      <c r="H19" s="38">
        <v>60</v>
      </c>
      <c r="I19" s="38">
        <f>D19/100*H19</f>
        <v>5.052</v>
      </c>
      <c r="J19" s="38">
        <f>E19/100*H19</f>
        <v>0.6420000000000001</v>
      </c>
      <c r="K19" s="38">
        <f>F19/100*H19</f>
        <v>30.942000000000004</v>
      </c>
      <c r="L19" s="38">
        <f>G19/100*H19</f>
        <v>149.42399999999998</v>
      </c>
      <c r="M19" s="37">
        <v>40</v>
      </c>
      <c r="N19" s="37">
        <f t="shared" si="0"/>
        <v>3.368</v>
      </c>
      <c r="O19" s="37">
        <f t="shared" si="1"/>
        <v>0.42800000000000005</v>
      </c>
      <c r="P19" s="37">
        <f t="shared" si="2"/>
        <v>20.628</v>
      </c>
      <c r="Q19" s="37">
        <f t="shared" si="3"/>
        <v>99.61599999999999</v>
      </c>
    </row>
    <row r="20" spans="1:17" ht="18">
      <c r="A20" s="36"/>
      <c r="B20" s="40"/>
      <c r="C20" s="37"/>
      <c r="D20" s="37">
        <f>SUM(D16:D19)</f>
        <v>27.86</v>
      </c>
      <c r="E20" s="37">
        <f>SUM(E16:E19)</f>
        <v>14.780000000000001</v>
      </c>
      <c r="F20" s="37">
        <f>SUM(F16:F19)</f>
        <v>107.94</v>
      </c>
      <c r="G20" s="37">
        <f>SUM(G16:G19)</f>
        <v>654.12</v>
      </c>
      <c r="H20" s="38"/>
      <c r="I20" s="77">
        <f>SUM(I14:I19)</f>
        <v>36.324</v>
      </c>
      <c r="J20" s="77">
        <f>SUM(J14:J19)</f>
        <v>30.805000000000003</v>
      </c>
      <c r="K20" s="77">
        <f>SUM(K14:K19)</f>
        <v>101.16900000000001</v>
      </c>
      <c r="L20" s="77">
        <f>SUM(L14:L19)</f>
        <v>810.698</v>
      </c>
      <c r="M20" s="78"/>
      <c r="N20" s="78">
        <f>SUM(N14:N19)</f>
        <v>29.51</v>
      </c>
      <c r="O20" s="78">
        <f>SUM(O14:O19)</f>
        <v>23.955000000000002</v>
      </c>
      <c r="P20" s="78">
        <f>SUM(P14:P19)</f>
        <v>73.406</v>
      </c>
      <c r="Q20" s="78">
        <f>SUM(Q14:Q19)</f>
        <v>619.09</v>
      </c>
    </row>
    <row r="21" spans="1:17" ht="18">
      <c r="A21" s="107" t="s">
        <v>14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</row>
    <row r="22" spans="1:17" s="1" customFormat="1" ht="18">
      <c r="A22" s="36">
        <v>561</v>
      </c>
      <c r="B22" s="11" t="s">
        <v>128</v>
      </c>
      <c r="C22" s="37">
        <v>100</v>
      </c>
      <c r="D22" s="37">
        <v>1.5</v>
      </c>
      <c r="E22" s="37">
        <v>1.35</v>
      </c>
      <c r="F22" s="37">
        <v>63</v>
      </c>
      <c r="G22" s="37">
        <v>316.6</v>
      </c>
      <c r="H22" s="38">
        <v>50</v>
      </c>
      <c r="I22" s="38">
        <f>D22/100*H22</f>
        <v>0.75</v>
      </c>
      <c r="J22" s="38">
        <f>E22/100*H22</f>
        <v>0.675</v>
      </c>
      <c r="K22" s="38">
        <f>F22/100*H22</f>
        <v>31.5</v>
      </c>
      <c r="L22" s="38">
        <f>G22/100*H22</f>
        <v>158.3</v>
      </c>
      <c r="M22" s="37">
        <v>50</v>
      </c>
      <c r="N22" s="37">
        <f>D22/100*M22</f>
        <v>0.75</v>
      </c>
      <c r="O22" s="37">
        <f>E22/100*M22</f>
        <v>0.675</v>
      </c>
      <c r="P22" s="37">
        <f>F22/100*M22</f>
        <v>31.5</v>
      </c>
      <c r="Q22" s="37">
        <f>G22/100*M22</f>
        <v>158.3</v>
      </c>
    </row>
    <row r="23" spans="1:17" ht="23.25" customHeight="1">
      <c r="A23" s="36">
        <v>123</v>
      </c>
      <c r="B23" s="11" t="s">
        <v>46</v>
      </c>
      <c r="C23" s="37">
        <v>100</v>
      </c>
      <c r="D23" s="37">
        <v>2.9</v>
      </c>
      <c r="E23" s="37">
        <v>2.5</v>
      </c>
      <c r="F23" s="37">
        <v>4.8</v>
      </c>
      <c r="G23" s="37">
        <v>54</v>
      </c>
      <c r="H23" s="38">
        <v>200</v>
      </c>
      <c r="I23" s="38">
        <f>D23/100*H23</f>
        <v>5.8</v>
      </c>
      <c r="J23" s="38">
        <f>E23/100*H23</f>
        <v>5</v>
      </c>
      <c r="K23" s="38">
        <f>F23/100*H23</f>
        <v>9.6</v>
      </c>
      <c r="L23" s="38">
        <f>G23/100*H23</f>
        <v>108</v>
      </c>
      <c r="M23" s="37">
        <v>180</v>
      </c>
      <c r="N23" s="37">
        <f>D23/100*M23</f>
        <v>5.22</v>
      </c>
      <c r="O23" s="37">
        <f>E23/100*M23</f>
        <v>4.5</v>
      </c>
      <c r="P23" s="37">
        <f>F23/100*M23</f>
        <v>8.64</v>
      </c>
      <c r="Q23" s="37">
        <f>G23/100*M23</f>
        <v>97.2</v>
      </c>
    </row>
    <row r="24" spans="1:17" ht="18" customHeight="1">
      <c r="A24" s="45"/>
      <c r="B24" s="46"/>
      <c r="C24" s="47"/>
      <c r="D24" s="47"/>
      <c r="E24" s="47"/>
      <c r="F24" s="47"/>
      <c r="G24" s="47"/>
      <c r="H24" s="48"/>
      <c r="I24" s="79">
        <v>13.450000000000001</v>
      </c>
      <c r="J24" s="79">
        <v>18.322000000000003</v>
      </c>
      <c r="K24" s="79">
        <v>63.878</v>
      </c>
      <c r="L24" s="79">
        <v>422.468</v>
      </c>
      <c r="M24" s="80"/>
      <c r="N24" s="80">
        <v>10.55</v>
      </c>
      <c r="O24" s="80">
        <v>13.88</v>
      </c>
      <c r="P24" s="80">
        <v>49.12</v>
      </c>
      <c r="Q24" s="80">
        <v>326.77000000000004</v>
      </c>
    </row>
    <row r="25" spans="1:17" ht="15" customHeight="1" hidden="1">
      <c r="A25" s="109" t="s">
        <v>16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</row>
    <row r="26" spans="1:17" ht="18" hidden="1">
      <c r="A26" s="36"/>
      <c r="B26" s="11"/>
      <c r="C26" s="37"/>
      <c r="D26" s="37"/>
      <c r="E26" s="37"/>
      <c r="F26" s="37"/>
      <c r="G26" s="37"/>
      <c r="H26" s="38"/>
      <c r="I26" s="38"/>
      <c r="J26" s="38"/>
      <c r="K26" s="38"/>
      <c r="L26" s="38"/>
      <c r="M26" s="37"/>
      <c r="N26" s="37"/>
      <c r="O26" s="37"/>
      <c r="P26" s="37"/>
      <c r="Q26" s="37"/>
    </row>
    <row r="27" spans="1:17" ht="18" hidden="1">
      <c r="A27" s="36"/>
      <c r="B27" s="11"/>
      <c r="C27" s="37"/>
      <c r="D27" s="37"/>
      <c r="E27" s="37"/>
      <c r="F27" s="37"/>
      <c r="G27" s="37"/>
      <c r="H27" s="38"/>
      <c r="I27" s="38"/>
      <c r="J27" s="38"/>
      <c r="K27" s="38"/>
      <c r="L27" s="38"/>
      <c r="M27" s="37"/>
      <c r="N27" s="37"/>
      <c r="O27" s="37"/>
      <c r="P27" s="37"/>
      <c r="Q27" s="37"/>
    </row>
    <row r="28" spans="1:17" ht="18" hidden="1">
      <c r="A28" s="36"/>
      <c r="B28" s="11"/>
      <c r="C28" s="37"/>
      <c r="D28" s="37"/>
      <c r="E28" s="37"/>
      <c r="F28" s="37"/>
      <c r="G28" s="37"/>
      <c r="H28" s="38"/>
      <c r="I28" s="38"/>
      <c r="J28" s="38"/>
      <c r="K28" s="38"/>
      <c r="L28" s="38"/>
      <c r="M28" s="37"/>
      <c r="N28" s="37"/>
      <c r="O28" s="37"/>
      <c r="P28" s="37"/>
      <c r="Q28" s="37"/>
    </row>
    <row r="29" spans="1:17" ht="18" hidden="1">
      <c r="A29" s="36"/>
      <c r="B29" s="11"/>
      <c r="C29" s="37"/>
      <c r="D29" s="37"/>
      <c r="E29" s="37"/>
      <c r="F29" s="37"/>
      <c r="G29" s="37"/>
      <c r="H29" s="38"/>
      <c r="I29" s="38"/>
      <c r="J29" s="38"/>
      <c r="K29" s="38"/>
      <c r="L29" s="38"/>
      <c r="M29" s="37"/>
      <c r="N29" s="37"/>
      <c r="O29" s="37"/>
      <c r="P29" s="37"/>
      <c r="Q29" s="37"/>
    </row>
    <row r="30" spans="1:17" ht="18" hidden="1">
      <c r="A30" s="36"/>
      <c r="B30" s="11"/>
      <c r="C30" s="37"/>
      <c r="D30" s="37"/>
      <c r="E30" s="37"/>
      <c r="F30" s="37"/>
      <c r="G30" s="37"/>
      <c r="H30" s="38"/>
      <c r="I30" s="38"/>
      <c r="J30" s="38"/>
      <c r="K30" s="38"/>
      <c r="L30" s="38"/>
      <c r="M30" s="37"/>
      <c r="N30" s="37"/>
      <c r="O30" s="37"/>
      <c r="P30" s="37"/>
      <c r="Q30" s="37"/>
    </row>
    <row r="31" spans="1:17" ht="18" hidden="1">
      <c r="A31" s="36"/>
      <c r="B31" s="11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37"/>
      <c r="N31" s="37"/>
      <c r="O31" s="37"/>
      <c r="P31" s="37"/>
      <c r="Q31" s="37"/>
    </row>
    <row r="32" spans="1:17" ht="18" hidden="1">
      <c r="A32" s="36"/>
      <c r="B32" s="40"/>
      <c r="C32" s="37"/>
      <c r="D32" s="37"/>
      <c r="E32" s="37"/>
      <c r="F32" s="37"/>
      <c r="G32" s="37"/>
      <c r="H32" s="38"/>
      <c r="I32" s="38"/>
      <c r="J32" s="38"/>
      <c r="K32" s="38"/>
      <c r="L32" s="38"/>
      <c r="M32" s="37"/>
      <c r="N32" s="37"/>
      <c r="O32" s="37"/>
      <c r="P32" s="37"/>
      <c r="Q32" s="37"/>
    </row>
    <row r="33" spans="1:17" ht="18" hidden="1">
      <c r="A33" s="89" t="s">
        <v>17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</row>
    <row r="34" spans="1:17" ht="18" hidden="1">
      <c r="A34" s="36"/>
      <c r="B34" s="11"/>
      <c r="C34" s="37"/>
      <c r="D34" s="37"/>
      <c r="E34" s="37"/>
      <c r="F34" s="37"/>
      <c r="G34" s="37"/>
      <c r="H34" s="38"/>
      <c r="I34" s="38"/>
      <c r="J34" s="38"/>
      <c r="K34" s="38"/>
      <c r="L34" s="38"/>
      <c r="M34" s="37"/>
      <c r="N34" s="37"/>
      <c r="O34" s="37"/>
      <c r="P34" s="37"/>
      <c r="Q34" s="37"/>
    </row>
    <row r="35" spans="1:17" ht="18" hidden="1">
      <c r="A35" s="36"/>
      <c r="B35" s="11"/>
      <c r="C35" s="37"/>
      <c r="D35" s="37"/>
      <c r="E35" s="37"/>
      <c r="F35" s="37"/>
      <c r="G35" s="37"/>
      <c r="H35" s="38"/>
      <c r="I35" s="38"/>
      <c r="J35" s="38"/>
      <c r="K35" s="38"/>
      <c r="L35" s="38"/>
      <c r="M35" s="37"/>
      <c r="N35" s="37"/>
      <c r="O35" s="37"/>
      <c r="P35" s="37"/>
      <c r="Q35" s="37"/>
    </row>
    <row r="36" spans="1:17" ht="0.75" customHeight="1">
      <c r="A36" s="36"/>
      <c r="B36" s="40"/>
      <c r="C36" s="37"/>
      <c r="D36" s="37"/>
      <c r="E36" s="37"/>
      <c r="F36" s="37"/>
      <c r="G36" s="37"/>
      <c r="H36" s="38"/>
      <c r="I36" s="38">
        <f>SUM(I34:I35)</f>
        <v>0</v>
      </c>
      <c r="J36" s="38">
        <f>SUM(J34:J35)</f>
        <v>0</v>
      </c>
      <c r="K36" s="38">
        <f>SUM(K34:K35)</f>
        <v>0</v>
      </c>
      <c r="L36" s="38">
        <f>SUM(L34:L35)</f>
        <v>0</v>
      </c>
      <c r="M36" s="37"/>
      <c r="N36" s="37">
        <f>SUM(N34:N35)</f>
        <v>0</v>
      </c>
      <c r="O36" s="37">
        <f>SUM(O34:O35)</f>
        <v>0</v>
      </c>
      <c r="P36" s="37">
        <f>SUM(P34:P35)</f>
        <v>0</v>
      </c>
      <c r="Q36" s="37">
        <f>SUM(Q34:Q35)</f>
        <v>0</v>
      </c>
    </row>
    <row r="37" spans="1:19" ht="18">
      <c r="A37" s="36"/>
      <c r="B37" s="40"/>
      <c r="C37" s="37"/>
      <c r="D37" s="37"/>
      <c r="E37" s="37"/>
      <c r="F37" s="37"/>
      <c r="G37" s="37"/>
      <c r="H37" s="38"/>
      <c r="I37" s="76">
        <f>I9+I12+I20+I24+I32+I36</f>
        <v>90.586</v>
      </c>
      <c r="J37" s="76">
        <f>J9+J12+J20+J24+J32+J36</f>
        <v>64.787</v>
      </c>
      <c r="K37" s="76">
        <f>K9+K12+K20+K24+K32+K36</f>
        <v>237.10700000000003</v>
      </c>
      <c r="L37" s="76">
        <f>L9+L12+L20+L24+L32+L36</f>
        <v>1716.967</v>
      </c>
      <c r="M37" s="76"/>
      <c r="N37" s="76">
        <f>N9+N12+N20+N24+N32+N36</f>
        <v>73.793</v>
      </c>
      <c r="O37" s="76">
        <f>O9+O12+O20+O24+O32+O36</f>
        <v>49.499</v>
      </c>
      <c r="P37" s="76">
        <f>P9+P12+P20+P24+P32+P36</f>
        <v>197.5</v>
      </c>
      <c r="Q37" s="76">
        <f>Q9+Q12+Q20+Q24+Q32+Q36</f>
        <v>1395.228</v>
      </c>
      <c r="S37" s="7" t="s">
        <v>18</v>
      </c>
    </row>
    <row r="38" spans="1:17" ht="26.25">
      <c r="A38" s="112" t="s">
        <v>19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8">
      <c r="A39" s="116" t="s">
        <v>9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8">
      <c r="A40" s="49">
        <v>92</v>
      </c>
      <c r="B40" s="31" t="s">
        <v>45</v>
      </c>
      <c r="C40" s="50">
        <v>100</v>
      </c>
      <c r="D40" s="50">
        <v>2.93</v>
      </c>
      <c r="E40" s="50">
        <v>4.97</v>
      </c>
      <c r="F40" s="50">
        <v>13.4</v>
      </c>
      <c r="G40" s="50">
        <v>110.69</v>
      </c>
      <c r="H40" s="51">
        <v>180</v>
      </c>
      <c r="I40" s="51">
        <v>11.5</v>
      </c>
      <c r="J40" s="51">
        <v>15.5</v>
      </c>
      <c r="K40" s="51">
        <v>51.75</v>
      </c>
      <c r="L40" s="51">
        <v>392.5</v>
      </c>
      <c r="M40" s="50">
        <v>150</v>
      </c>
      <c r="N40" s="37">
        <f>D40/100*M40</f>
        <v>4.3950000000000005</v>
      </c>
      <c r="O40" s="37">
        <f>E40/100*M40</f>
        <v>7.454999999999999</v>
      </c>
      <c r="P40" s="37">
        <f>F40/100*M40</f>
        <v>20.1</v>
      </c>
      <c r="Q40" s="37">
        <f>G40/100*M40</f>
        <v>166.035</v>
      </c>
    </row>
    <row r="41" spans="1:17" s="2" customFormat="1" ht="18">
      <c r="A41" s="36" t="s">
        <v>86</v>
      </c>
      <c r="B41" s="11" t="s">
        <v>15</v>
      </c>
      <c r="C41" s="37">
        <v>100</v>
      </c>
      <c r="D41" s="37">
        <v>0.07</v>
      </c>
      <c r="E41" s="37">
        <v>0</v>
      </c>
      <c r="F41" s="37">
        <v>3.2</v>
      </c>
      <c r="G41" s="37">
        <v>13.2</v>
      </c>
      <c r="H41" s="38">
        <v>180</v>
      </c>
      <c r="I41" s="38">
        <f>D41/100*H41</f>
        <v>0.12600000000000003</v>
      </c>
      <c r="J41" s="38">
        <f>E41/100*H41</f>
        <v>0</v>
      </c>
      <c r="K41" s="38">
        <f>F41/100*H41</f>
        <v>5.76</v>
      </c>
      <c r="L41" s="38">
        <f>G41/100*H41</f>
        <v>23.76</v>
      </c>
      <c r="M41" s="37">
        <v>150</v>
      </c>
      <c r="N41" s="37">
        <f>D41/100*M41</f>
        <v>0.10500000000000001</v>
      </c>
      <c r="O41" s="37">
        <f>E41/100*M41</f>
        <v>0</v>
      </c>
      <c r="P41" s="37">
        <f>F41/100*M41</f>
        <v>4.8</v>
      </c>
      <c r="Q41" s="37">
        <f>G41/100*M41</f>
        <v>19.8</v>
      </c>
    </row>
    <row r="42" spans="1:17" ht="18">
      <c r="A42" s="36" t="s">
        <v>57</v>
      </c>
      <c r="B42" s="11" t="s">
        <v>58</v>
      </c>
      <c r="C42" s="37">
        <v>100</v>
      </c>
      <c r="D42" s="37">
        <v>8.42</v>
      </c>
      <c r="E42" s="37">
        <v>1.07</v>
      </c>
      <c r="F42" s="37">
        <v>51.57</v>
      </c>
      <c r="G42" s="37">
        <v>249.04</v>
      </c>
      <c r="H42" s="38">
        <v>60</v>
      </c>
      <c r="I42" s="38">
        <f>D42/100*H42</f>
        <v>5.052</v>
      </c>
      <c r="J42" s="38">
        <f>E42/100*H42</f>
        <v>0.6420000000000001</v>
      </c>
      <c r="K42" s="38">
        <f>F42/100*H42</f>
        <v>30.942000000000004</v>
      </c>
      <c r="L42" s="38">
        <f>G42/100*H42</f>
        <v>149.42399999999998</v>
      </c>
      <c r="M42" s="37">
        <v>40</v>
      </c>
      <c r="N42" s="37">
        <f>D42/100*M42</f>
        <v>3.368</v>
      </c>
      <c r="O42" s="37">
        <f>E42/100*M42</f>
        <v>0.42800000000000005</v>
      </c>
      <c r="P42" s="37">
        <f>F42/100*M42</f>
        <v>20.628</v>
      </c>
      <c r="Q42" s="37">
        <f>G42/100*M42</f>
        <v>99.61599999999999</v>
      </c>
    </row>
    <row r="43" spans="1:17" ht="21.75" customHeight="1">
      <c r="A43" s="36" t="s">
        <v>61</v>
      </c>
      <c r="B43" s="11" t="s">
        <v>59</v>
      </c>
      <c r="C43" s="37">
        <v>100</v>
      </c>
      <c r="D43" s="37">
        <v>1</v>
      </c>
      <c r="E43" s="37">
        <v>72</v>
      </c>
      <c r="F43" s="37">
        <v>1</v>
      </c>
      <c r="G43" s="37">
        <v>661</v>
      </c>
      <c r="H43" s="38">
        <v>6</v>
      </c>
      <c r="I43" s="38">
        <f>D43/100*H43</f>
        <v>0.06</v>
      </c>
      <c r="J43" s="38">
        <f>E43/100*H43</f>
        <v>4.32</v>
      </c>
      <c r="K43" s="38">
        <f>F43/100*H43</f>
        <v>0.06</v>
      </c>
      <c r="L43" s="38">
        <f>G43/100*H43</f>
        <v>39.660000000000004</v>
      </c>
      <c r="M43" s="37">
        <v>4</v>
      </c>
      <c r="N43" s="37">
        <f>D43/100*M43</f>
        <v>0.04</v>
      </c>
      <c r="O43" s="37">
        <f>E43/100*M43</f>
        <v>2.88</v>
      </c>
      <c r="P43" s="37">
        <f>F43/100*M43</f>
        <v>0.04</v>
      </c>
      <c r="Q43" s="37">
        <f>G43/100*M43</f>
        <v>26.44</v>
      </c>
    </row>
    <row r="44" spans="1:17" ht="18">
      <c r="A44" s="36"/>
      <c r="B44" s="40"/>
      <c r="C44" s="37"/>
      <c r="D44" s="37">
        <f>SUM(D40:D43)</f>
        <v>12.42</v>
      </c>
      <c r="E44" s="37">
        <f>SUM(E40:E43)</f>
        <v>78.04</v>
      </c>
      <c r="F44" s="37">
        <f>SUM(F40:F43)</f>
        <v>69.17</v>
      </c>
      <c r="G44" s="37">
        <f>SUM(G40:G43)</f>
        <v>1033.93</v>
      </c>
      <c r="H44" s="38"/>
      <c r="I44" s="77">
        <f>SUM(I40:I43)</f>
        <v>16.737999999999996</v>
      </c>
      <c r="J44" s="77">
        <f>SUM(J40:J43)</f>
        <v>20.462</v>
      </c>
      <c r="K44" s="77">
        <f>SUM(K40:K43)</f>
        <v>88.512</v>
      </c>
      <c r="L44" s="77">
        <f>SUM(L40:L43)</f>
        <v>605.3439999999999</v>
      </c>
      <c r="M44" s="78"/>
      <c r="N44" s="78">
        <f>SUM(N40:N43)</f>
        <v>7.908</v>
      </c>
      <c r="O44" s="78">
        <f>SUM(O40:O43)</f>
        <v>10.762999999999998</v>
      </c>
      <c r="P44" s="78">
        <f>SUM(P40:P43)</f>
        <v>45.568000000000005</v>
      </c>
      <c r="Q44" s="78">
        <f>SUM(Q40:Q43)</f>
        <v>311.891</v>
      </c>
    </row>
    <row r="45" spans="1:17" ht="18">
      <c r="A45" s="107" t="s">
        <v>11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1:17" s="1" customFormat="1" ht="18">
      <c r="A46" s="36">
        <v>154</v>
      </c>
      <c r="B46" s="11" t="s">
        <v>47</v>
      </c>
      <c r="C46" s="37">
        <v>100</v>
      </c>
      <c r="D46" s="37">
        <v>0.5</v>
      </c>
      <c r="E46" s="37">
        <v>0</v>
      </c>
      <c r="F46" s="37">
        <v>14</v>
      </c>
      <c r="G46" s="37">
        <v>58</v>
      </c>
      <c r="H46" s="38">
        <v>180</v>
      </c>
      <c r="I46" s="38">
        <f>D46/100*H46</f>
        <v>0.9</v>
      </c>
      <c r="J46" s="38">
        <f>E46/100*H46</f>
        <v>0</v>
      </c>
      <c r="K46" s="38">
        <f>F46/100*H46</f>
        <v>25.200000000000003</v>
      </c>
      <c r="L46" s="38">
        <f>G46/100*H46</f>
        <v>104.39999999999999</v>
      </c>
      <c r="M46" s="39">
        <v>150</v>
      </c>
      <c r="N46" s="38">
        <f>I46/100*M46</f>
        <v>1.35</v>
      </c>
      <c r="O46" s="38">
        <f>J46/100*M46</f>
        <v>0</v>
      </c>
      <c r="P46" s="38">
        <f>K46/100*M46</f>
        <v>37.8</v>
      </c>
      <c r="Q46" s="38">
        <f>L46/100*M46</f>
        <v>156.59999999999997</v>
      </c>
    </row>
    <row r="47" spans="1:17" ht="18">
      <c r="A47" s="36"/>
      <c r="B47" s="40"/>
      <c r="C47" s="37"/>
      <c r="D47" s="37"/>
      <c r="E47" s="37"/>
      <c r="F47" s="37"/>
      <c r="G47" s="37"/>
      <c r="H47" s="38"/>
      <c r="I47" s="82">
        <f>I46</f>
        <v>0.9</v>
      </c>
      <c r="J47" s="82">
        <f>J46</f>
        <v>0</v>
      </c>
      <c r="K47" s="82">
        <f>K46</f>
        <v>25.200000000000003</v>
      </c>
      <c r="L47" s="82">
        <f>L46</f>
        <v>104.39999999999999</v>
      </c>
      <c r="M47" s="83"/>
      <c r="N47" s="83">
        <f>SUM(N46)</f>
        <v>1.35</v>
      </c>
      <c r="O47" s="83">
        <f>SUM(O46)</f>
        <v>0</v>
      </c>
      <c r="P47" s="83">
        <f>SUM(P46)</f>
        <v>37.8</v>
      </c>
      <c r="Q47" s="83">
        <f>SUM(Q46)</f>
        <v>156.59999999999997</v>
      </c>
    </row>
    <row r="48" spans="1:17" ht="18">
      <c r="A48" s="107" t="s">
        <v>12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</row>
    <row r="49" spans="1:17" ht="18">
      <c r="A49" s="36">
        <v>146</v>
      </c>
      <c r="B49" s="12" t="s">
        <v>101</v>
      </c>
      <c r="C49" s="37">
        <v>100</v>
      </c>
      <c r="D49" s="37">
        <v>1.2</v>
      </c>
      <c r="E49" s="37">
        <v>4.71</v>
      </c>
      <c r="F49" s="37">
        <v>7.71</v>
      </c>
      <c r="G49" s="37">
        <v>78</v>
      </c>
      <c r="H49" s="38">
        <v>60</v>
      </c>
      <c r="I49" s="38">
        <f aca="true" t="shared" si="4" ref="I49:I56">D49/100*H49</f>
        <v>0.72</v>
      </c>
      <c r="J49" s="38">
        <f aca="true" t="shared" si="5" ref="J49:J56">E49/100*H49</f>
        <v>2.826</v>
      </c>
      <c r="K49" s="38">
        <f aca="true" t="shared" si="6" ref="K49:K56">F49/100*H49</f>
        <v>4.626</v>
      </c>
      <c r="L49" s="38">
        <f aca="true" t="shared" si="7" ref="L49:L56">G49/100*H49</f>
        <v>46.800000000000004</v>
      </c>
      <c r="M49" s="37">
        <v>40</v>
      </c>
      <c r="N49" s="37">
        <f>D49/100*M49</f>
        <v>0.48</v>
      </c>
      <c r="O49" s="37">
        <f>E49/100*M49</f>
        <v>1.8840000000000001</v>
      </c>
      <c r="P49" s="37">
        <f>F49/100*M49</f>
        <v>3.084</v>
      </c>
      <c r="Q49" s="37">
        <f>G49/100*M49</f>
        <v>31.200000000000003</v>
      </c>
    </row>
    <row r="50" spans="1:20" ht="18" customHeight="1">
      <c r="A50" s="49" t="s">
        <v>65</v>
      </c>
      <c r="B50" s="31" t="s">
        <v>66</v>
      </c>
      <c r="C50" s="50">
        <v>100</v>
      </c>
      <c r="D50" s="50">
        <v>3.34</v>
      </c>
      <c r="E50" s="50">
        <v>2.3</v>
      </c>
      <c r="F50" s="50">
        <v>8.14</v>
      </c>
      <c r="G50" s="50">
        <v>66.57</v>
      </c>
      <c r="H50" s="51">
        <v>180</v>
      </c>
      <c r="I50" s="38">
        <f t="shared" si="4"/>
        <v>6.012</v>
      </c>
      <c r="J50" s="38">
        <f t="shared" si="5"/>
        <v>4.14</v>
      </c>
      <c r="K50" s="38">
        <f t="shared" si="6"/>
        <v>14.652</v>
      </c>
      <c r="L50" s="38">
        <f t="shared" si="7"/>
        <v>119.826</v>
      </c>
      <c r="M50" s="50">
        <v>150</v>
      </c>
      <c r="N50" s="38">
        <v>5.01</v>
      </c>
      <c r="O50" s="38">
        <v>4.14</v>
      </c>
      <c r="P50" s="38">
        <v>14.65</v>
      </c>
      <c r="Q50" s="38">
        <v>99.85</v>
      </c>
      <c r="R50" s="28"/>
      <c r="S50" s="28"/>
      <c r="T50" s="29"/>
    </row>
    <row r="51" spans="1:17" ht="18">
      <c r="A51" s="36" t="s">
        <v>80</v>
      </c>
      <c r="B51" s="11" t="s">
        <v>55</v>
      </c>
      <c r="C51" s="37">
        <v>100</v>
      </c>
      <c r="D51" s="37">
        <v>3.58</v>
      </c>
      <c r="E51" s="37">
        <v>3.25</v>
      </c>
      <c r="F51" s="37">
        <v>21.83</v>
      </c>
      <c r="G51" s="37">
        <v>131.16</v>
      </c>
      <c r="H51" s="38">
        <v>150</v>
      </c>
      <c r="I51" s="38">
        <f t="shared" si="4"/>
        <v>5.37</v>
      </c>
      <c r="J51" s="38">
        <f t="shared" si="5"/>
        <v>4.875</v>
      </c>
      <c r="K51" s="38">
        <f t="shared" si="6"/>
        <v>32.745</v>
      </c>
      <c r="L51" s="38">
        <f t="shared" si="7"/>
        <v>196.73999999999998</v>
      </c>
      <c r="M51" s="37">
        <v>120</v>
      </c>
      <c r="N51" s="37">
        <f>D51/100*M51</f>
        <v>4.295999999999999</v>
      </c>
      <c r="O51" s="37">
        <f>E51/100*M51</f>
        <v>3.9000000000000004</v>
      </c>
      <c r="P51" s="37">
        <f>F51/100*M51</f>
        <v>26.195999999999998</v>
      </c>
      <c r="Q51" s="37">
        <f>G51/100*M51</f>
        <v>157.392</v>
      </c>
    </row>
    <row r="52" spans="1:17" ht="18">
      <c r="A52" s="36" t="s">
        <v>130</v>
      </c>
      <c r="B52" s="11" t="s">
        <v>140</v>
      </c>
      <c r="C52" s="37">
        <v>100</v>
      </c>
      <c r="D52" s="37">
        <v>3.3</v>
      </c>
      <c r="E52" s="37">
        <v>2.4</v>
      </c>
      <c r="F52" s="37">
        <v>8.9</v>
      </c>
      <c r="G52" s="37">
        <v>70.8</v>
      </c>
      <c r="H52" s="38">
        <v>45</v>
      </c>
      <c r="I52" s="38">
        <f>D52/100*H52</f>
        <v>1.485</v>
      </c>
      <c r="J52" s="38">
        <f>E52/100*H52</f>
        <v>1.08</v>
      </c>
      <c r="K52" s="38">
        <f>F52/100*H52</f>
        <v>4.005000000000001</v>
      </c>
      <c r="L52" s="38">
        <f>G52/100*H52</f>
        <v>31.86</v>
      </c>
      <c r="M52" s="37">
        <v>40</v>
      </c>
      <c r="N52" s="37">
        <f>D52/100*M52</f>
        <v>1.32</v>
      </c>
      <c r="O52" s="37">
        <f>E52/100*M52</f>
        <v>0.96</v>
      </c>
      <c r="P52" s="37">
        <f>F52/100*M52</f>
        <v>3.5600000000000005</v>
      </c>
      <c r="Q52" s="37">
        <f>G52/100*M52</f>
        <v>28.32</v>
      </c>
    </row>
    <row r="53" spans="1:17" ht="18">
      <c r="A53" s="36">
        <v>298</v>
      </c>
      <c r="B53" s="11" t="s">
        <v>124</v>
      </c>
      <c r="C53" s="37">
        <v>100</v>
      </c>
      <c r="D53" s="37">
        <v>8.84</v>
      </c>
      <c r="E53" s="37">
        <v>5.67</v>
      </c>
      <c r="F53" s="37">
        <v>12.53</v>
      </c>
      <c r="G53" s="37">
        <v>136.66</v>
      </c>
      <c r="H53" s="38">
        <v>80</v>
      </c>
      <c r="I53" s="38">
        <f t="shared" si="4"/>
        <v>7.071999999999999</v>
      </c>
      <c r="J53" s="38">
        <f t="shared" si="5"/>
        <v>4.536</v>
      </c>
      <c r="K53" s="38">
        <f t="shared" si="6"/>
        <v>10.024</v>
      </c>
      <c r="L53" s="38">
        <f t="shared" si="7"/>
        <v>109.328</v>
      </c>
      <c r="M53" s="37">
        <v>60</v>
      </c>
      <c r="N53" s="38">
        <f>I53/100*L53</f>
        <v>7.731676159999999</v>
      </c>
      <c r="O53" s="38">
        <f>J53/100*L53</f>
        <v>4.95911808</v>
      </c>
      <c r="P53" s="38">
        <f>K53/100*L53</f>
        <v>10.95903872</v>
      </c>
      <c r="Q53" s="38">
        <f>L53/100*M53</f>
        <v>65.5968</v>
      </c>
    </row>
    <row r="54" spans="1:17" s="1" customFormat="1" ht="25.5" customHeight="1">
      <c r="A54" s="36">
        <v>151</v>
      </c>
      <c r="B54" s="11" t="s">
        <v>102</v>
      </c>
      <c r="C54" s="37">
        <v>100</v>
      </c>
      <c r="D54" s="37">
        <v>0.68</v>
      </c>
      <c r="E54" s="37">
        <v>0</v>
      </c>
      <c r="F54" s="37">
        <v>14.5</v>
      </c>
      <c r="G54" s="37">
        <v>61</v>
      </c>
      <c r="H54" s="38">
        <v>180</v>
      </c>
      <c r="I54" s="38">
        <f t="shared" si="4"/>
        <v>1.2240000000000002</v>
      </c>
      <c r="J54" s="38">
        <f t="shared" si="5"/>
        <v>0</v>
      </c>
      <c r="K54" s="38">
        <f t="shared" si="6"/>
        <v>26.099999999999998</v>
      </c>
      <c r="L54" s="38">
        <f t="shared" si="7"/>
        <v>109.8</v>
      </c>
      <c r="M54" s="37">
        <v>150</v>
      </c>
      <c r="N54" s="37">
        <f>D54/100*M54</f>
        <v>1.02</v>
      </c>
      <c r="O54" s="37">
        <f>E54/100*M54</f>
        <v>0</v>
      </c>
      <c r="P54" s="37">
        <f>F54/100*M54</f>
        <v>21.75</v>
      </c>
      <c r="Q54" s="37">
        <f>G54/100*M54</f>
        <v>91.5</v>
      </c>
    </row>
    <row r="55" spans="1:17" ht="19.5" customHeight="1">
      <c r="A55" s="36">
        <v>148</v>
      </c>
      <c r="B55" s="11" t="s">
        <v>48</v>
      </c>
      <c r="C55" s="37">
        <v>100</v>
      </c>
      <c r="D55" s="37">
        <v>6</v>
      </c>
      <c r="E55" s="37">
        <v>1</v>
      </c>
      <c r="F55" s="37">
        <v>44.33</v>
      </c>
      <c r="G55" s="37">
        <v>189</v>
      </c>
      <c r="H55" s="38">
        <v>50</v>
      </c>
      <c r="I55" s="38">
        <f t="shared" si="4"/>
        <v>3</v>
      </c>
      <c r="J55" s="38">
        <f t="shared" si="5"/>
        <v>0.5</v>
      </c>
      <c r="K55" s="38">
        <f t="shared" si="6"/>
        <v>22.165</v>
      </c>
      <c r="L55" s="38">
        <f t="shared" si="7"/>
        <v>94.5</v>
      </c>
      <c r="M55" s="37">
        <v>40</v>
      </c>
      <c r="N55" s="37">
        <f>D55/100*M55</f>
        <v>2.4</v>
      </c>
      <c r="O55" s="37">
        <f>E55/100*M55</f>
        <v>0.4</v>
      </c>
      <c r="P55" s="37">
        <f>F55/100*M55</f>
        <v>17.732</v>
      </c>
      <c r="Q55" s="37">
        <f>G55/100*M55</f>
        <v>75.6</v>
      </c>
    </row>
    <row r="56" spans="1:17" ht="18">
      <c r="A56" s="36" t="s">
        <v>57</v>
      </c>
      <c r="B56" s="11" t="s">
        <v>58</v>
      </c>
      <c r="C56" s="37">
        <v>100</v>
      </c>
      <c r="D56" s="37">
        <v>8.42</v>
      </c>
      <c r="E56" s="37">
        <v>1.07</v>
      </c>
      <c r="F56" s="37">
        <v>51.57</v>
      </c>
      <c r="G56" s="37">
        <v>249.04</v>
      </c>
      <c r="H56" s="38">
        <v>50</v>
      </c>
      <c r="I56" s="38">
        <f t="shared" si="4"/>
        <v>4.21</v>
      </c>
      <c r="J56" s="38">
        <f t="shared" si="5"/>
        <v>0.535</v>
      </c>
      <c r="K56" s="38">
        <f t="shared" si="6"/>
        <v>25.785000000000004</v>
      </c>
      <c r="L56" s="38">
        <f t="shared" si="7"/>
        <v>124.51999999999998</v>
      </c>
      <c r="M56" s="37">
        <v>40</v>
      </c>
      <c r="N56" s="37">
        <f>D56/100*M56</f>
        <v>3.368</v>
      </c>
      <c r="O56" s="37">
        <f>E56/100*M56</f>
        <v>0.42800000000000005</v>
      </c>
      <c r="P56" s="37">
        <f>F56/100*M56</f>
        <v>20.628</v>
      </c>
      <c r="Q56" s="37">
        <f>G56/100*M56</f>
        <v>99.61599999999999</v>
      </c>
    </row>
    <row r="57" spans="1:17" ht="18">
      <c r="A57" s="36"/>
      <c r="B57" s="40"/>
      <c r="C57" s="37"/>
      <c r="D57" s="37">
        <f>SUM(D49:D56)</f>
        <v>35.36</v>
      </c>
      <c r="E57" s="37">
        <f>SUM(E49:E56)</f>
        <v>20.4</v>
      </c>
      <c r="F57" s="37">
        <f>SUM(F49:F56)</f>
        <v>169.51</v>
      </c>
      <c r="G57" s="37">
        <f>SUM(G49:G56)</f>
        <v>982.23</v>
      </c>
      <c r="H57" s="38"/>
      <c r="I57" s="77">
        <f>SUM(I49:I56)</f>
        <v>29.093</v>
      </c>
      <c r="J57" s="77">
        <f>SUM(J49:J56)</f>
        <v>18.492</v>
      </c>
      <c r="K57" s="77">
        <f>SUM(K49:K56)</f>
        <v>140.10199999999998</v>
      </c>
      <c r="L57" s="77">
        <f>SUM(L49:L56)</f>
        <v>833.3739999999999</v>
      </c>
      <c r="M57" s="78"/>
      <c r="N57" s="78">
        <f>SUM(N49:N56)</f>
        <v>25.625676159999998</v>
      </c>
      <c r="O57" s="78">
        <f>SUM(O49:O56)</f>
        <v>16.67111808</v>
      </c>
      <c r="P57" s="78">
        <f>SUM(P49:P56)</f>
        <v>118.55903872</v>
      </c>
      <c r="Q57" s="78">
        <f>SUM(Q49:Q56)</f>
        <v>649.0748</v>
      </c>
    </row>
    <row r="58" spans="1:17" ht="18">
      <c r="A58" s="107" t="s">
        <v>14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</row>
    <row r="59" spans="1:17" ht="18">
      <c r="A59" s="36" t="s">
        <v>125</v>
      </c>
      <c r="B59" s="11" t="s">
        <v>126</v>
      </c>
      <c r="C59" s="37">
        <v>100</v>
      </c>
      <c r="D59" s="37">
        <v>19.67</v>
      </c>
      <c r="E59" s="37">
        <v>7.13</v>
      </c>
      <c r="F59" s="37">
        <v>20.81</v>
      </c>
      <c r="G59" s="37">
        <v>202.8</v>
      </c>
      <c r="H59" s="38">
        <v>150</v>
      </c>
      <c r="I59" s="38">
        <f>D59/100*H59</f>
        <v>29.505000000000003</v>
      </c>
      <c r="J59" s="38">
        <f>E59/100*H59</f>
        <v>10.695</v>
      </c>
      <c r="K59" s="38">
        <f>F59/100*H59</f>
        <v>31.214999999999996</v>
      </c>
      <c r="L59" s="38">
        <f>G59/100*H59</f>
        <v>304.2</v>
      </c>
      <c r="M59" s="37">
        <v>120</v>
      </c>
      <c r="N59" s="37">
        <f>D59/100*M59</f>
        <v>23.604000000000003</v>
      </c>
      <c r="O59" s="37">
        <f>E59/100*M59</f>
        <v>8.556000000000001</v>
      </c>
      <c r="P59" s="37">
        <f>F59/100*M59</f>
        <v>24.971999999999998</v>
      </c>
      <c r="Q59" s="37">
        <f>G59/100*M59</f>
        <v>243.36</v>
      </c>
    </row>
    <row r="60" spans="1:17" s="2" customFormat="1" ht="18">
      <c r="A60" s="36" t="s">
        <v>86</v>
      </c>
      <c r="B60" s="11" t="s">
        <v>15</v>
      </c>
      <c r="C60" s="37">
        <v>100</v>
      </c>
      <c r="D60" s="37">
        <v>0.07</v>
      </c>
      <c r="E60" s="37">
        <v>0</v>
      </c>
      <c r="F60" s="37">
        <v>3.2</v>
      </c>
      <c r="G60" s="37">
        <v>13.2</v>
      </c>
      <c r="H60" s="38">
        <v>180</v>
      </c>
      <c r="I60" s="38">
        <f>D60/100*H60</f>
        <v>0.12600000000000003</v>
      </c>
      <c r="J60" s="38">
        <f>E60/100*H60</f>
        <v>0</v>
      </c>
      <c r="K60" s="38">
        <f>F60/100*H60</f>
        <v>5.76</v>
      </c>
      <c r="L60" s="38">
        <f>G60/100*H60</f>
        <v>23.76</v>
      </c>
      <c r="M60" s="37">
        <v>150</v>
      </c>
      <c r="N60" s="37">
        <f>D60/100*M60</f>
        <v>0.10500000000000001</v>
      </c>
      <c r="O60" s="37">
        <f>E60/100*M60</f>
        <v>0</v>
      </c>
      <c r="P60" s="37">
        <f>F60/100*M60</f>
        <v>4.8</v>
      </c>
      <c r="Q60" s="37">
        <f>G60/100*M60</f>
        <v>19.8</v>
      </c>
    </row>
    <row r="61" spans="1:17" ht="19.5" customHeight="1">
      <c r="A61" s="36"/>
      <c r="B61" s="40"/>
      <c r="C61" s="37"/>
      <c r="D61" s="37"/>
      <c r="E61" s="37"/>
      <c r="F61" s="37"/>
      <c r="G61" s="37">
        <f>SUM(G59:G60)</f>
        <v>216</v>
      </c>
      <c r="H61" s="38"/>
      <c r="I61" s="77">
        <f>SUM(I59:I60)</f>
        <v>29.631000000000004</v>
      </c>
      <c r="J61" s="77">
        <f>SUM(J59:J60)</f>
        <v>10.695</v>
      </c>
      <c r="K61" s="77">
        <f>SUM(K59:K60)</f>
        <v>36.974999999999994</v>
      </c>
      <c r="L61" s="77">
        <f>SUM(L59:L60)</f>
        <v>327.96</v>
      </c>
      <c r="M61" s="78"/>
      <c r="N61" s="78">
        <f>SUM(N59:N60)</f>
        <v>23.709000000000003</v>
      </c>
      <c r="O61" s="78">
        <f>SUM(O59:O60)</f>
        <v>8.556000000000001</v>
      </c>
      <c r="P61" s="78">
        <f>SUM(P59:P60)</f>
        <v>29.772</v>
      </c>
      <c r="Q61" s="78">
        <f>SUM(Q59:Q60)</f>
        <v>263.16</v>
      </c>
    </row>
    <row r="62" spans="1:17" ht="18" hidden="1">
      <c r="A62" s="109" t="s">
        <v>16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1"/>
    </row>
    <row r="63" spans="1:17" ht="18" hidden="1">
      <c r="A63" s="36"/>
      <c r="B63" s="11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7"/>
      <c r="N63" s="37"/>
      <c r="O63" s="37"/>
      <c r="P63" s="37"/>
      <c r="Q63" s="37"/>
    </row>
    <row r="64" spans="1:17" ht="18" hidden="1">
      <c r="A64" s="36"/>
      <c r="B64" s="11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7"/>
      <c r="N64" s="37"/>
      <c r="O64" s="37"/>
      <c r="P64" s="37"/>
      <c r="Q64" s="37"/>
    </row>
    <row r="65" spans="1:17" ht="18" hidden="1">
      <c r="A65" s="36"/>
      <c r="B65" s="11"/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7"/>
      <c r="N65" s="37"/>
      <c r="O65" s="37"/>
      <c r="P65" s="37"/>
      <c r="Q65" s="37"/>
    </row>
    <row r="66" spans="1:17" ht="18" hidden="1">
      <c r="A66" s="36"/>
      <c r="B66" s="11"/>
      <c r="C66" s="37"/>
      <c r="D66" s="37"/>
      <c r="E66" s="37"/>
      <c r="F66" s="37"/>
      <c r="G66" s="37"/>
      <c r="H66" s="38"/>
      <c r="I66" s="38"/>
      <c r="J66" s="38"/>
      <c r="K66" s="38"/>
      <c r="L66" s="38"/>
      <c r="M66" s="37"/>
      <c r="N66" s="37"/>
      <c r="O66" s="37"/>
      <c r="P66" s="37"/>
      <c r="Q66" s="37"/>
    </row>
    <row r="67" spans="1:17" ht="18" hidden="1">
      <c r="A67" s="36"/>
      <c r="B67" s="11"/>
      <c r="C67" s="37"/>
      <c r="D67" s="37"/>
      <c r="E67" s="37"/>
      <c r="F67" s="37"/>
      <c r="G67" s="37"/>
      <c r="H67" s="38"/>
      <c r="I67" s="38"/>
      <c r="J67" s="38"/>
      <c r="K67" s="38"/>
      <c r="L67" s="38"/>
      <c r="M67" s="37"/>
      <c r="N67" s="37"/>
      <c r="O67" s="37"/>
      <c r="P67" s="37"/>
      <c r="Q67" s="37"/>
    </row>
    <row r="68" spans="1:17" ht="18" hidden="1">
      <c r="A68" s="36"/>
      <c r="B68" s="11"/>
      <c r="C68" s="37"/>
      <c r="D68" s="37"/>
      <c r="E68" s="37"/>
      <c r="F68" s="37"/>
      <c r="G68" s="37"/>
      <c r="H68" s="38"/>
      <c r="I68" s="38"/>
      <c r="J68" s="38"/>
      <c r="K68" s="38"/>
      <c r="L68" s="38"/>
      <c r="M68" s="37"/>
      <c r="N68" s="37"/>
      <c r="O68" s="37"/>
      <c r="P68" s="37"/>
      <c r="Q68" s="37"/>
    </row>
    <row r="69" spans="1:17" ht="18" hidden="1">
      <c r="A69" s="36"/>
      <c r="B69" s="40"/>
      <c r="C69" s="37"/>
      <c r="D69" s="37"/>
      <c r="E69" s="37"/>
      <c r="F69" s="37"/>
      <c r="G69" s="37"/>
      <c r="H69" s="38"/>
      <c r="I69" s="38"/>
      <c r="J69" s="38"/>
      <c r="K69" s="38"/>
      <c r="L69" s="38"/>
      <c r="M69" s="37"/>
      <c r="N69" s="37"/>
      <c r="O69" s="37"/>
      <c r="P69" s="37"/>
      <c r="Q69" s="37"/>
    </row>
    <row r="70" spans="1:17" ht="18" hidden="1">
      <c r="A70" s="89" t="s">
        <v>17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</row>
    <row r="71" spans="1:17" ht="18" hidden="1">
      <c r="A71" s="36"/>
      <c r="B71" s="11"/>
      <c r="C71" s="37"/>
      <c r="D71" s="37"/>
      <c r="E71" s="37"/>
      <c r="F71" s="37"/>
      <c r="G71" s="37"/>
      <c r="H71" s="38"/>
      <c r="I71" s="38"/>
      <c r="J71" s="38"/>
      <c r="K71" s="38"/>
      <c r="L71" s="38"/>
      <c r="M71" s="37"/>
      <c r="N71" s="37"/>
      <c r="O71" s="37"/>
      <c r="P71" s="37"/>
      <c r="Q71" s="37"/>
    </row>
    <row r="72" spans="1:17" ht="18">
      <c r="A72" s="36"/>
      <c r="B72" s="40"/>
      <c r="C72" s="37"/>
      <c r="D72" s="37"/>
      <c r="E72" s="37"/>
      <c r="F72" s="37"/>
      <c r="G72" s="37"/>
      <c r="H72" s="38"/>
      <c r="I72" s="38"/>
      <c r="J72" s="38"/>
      <c r="K72" s="38"/>
      <c r="L72" s="38"/>
      <c r="M72" s="37"/>
      <c r="N72" s="37"/>
      <c r="O72" s="37"/>
      <c r="P72" s="37"/>
      <c r="Q72" s="37"/>
    </row>
    <row r="73" spans="1:17" ht="18">
      <c r="A73" s="36"/>
      <c r="B73" s="40"/>
      <c r="C73" s="37"/>
      <c r="D73" s="37"/>
      <c r="E73" s="37"/>
      <c r="F73" s="37"/>
      <c r="G73" s="37">
        <f>U85</f>
        <v>0</v>
      </c>
      <c r="H73" s="38"/>
      <c r="I73" s="76">
        <f>I44+I47+I57+I61+I69+I72</f>
        <v>76.362</v>
      </c>
      <c r="J73" s="76">
        <f>J44+J47+J57+J61+J69+J72</f>
        <v>49.649</v>
      </c>
      <c r="K73" s="76">
        <f>K44+K47+K57+K61+K69+K72</f>
        <v>290.789</v>
      </c>
      <c r="L73" s="76">
        <f>L44+L47+L57+L61+L69+L72</f>
        <v>1871.078</v>
      </c>
      <c r="M73" s="76"/>
      <c r="N73" s="76">
        <f>N44+N47+N57+N61+N69+N72</f>
        <v>58.59267616</v>
      </c>
      <c r="O73" s="76">
        <f>O44+O47+O57+O61+O69+O72</f>
        <v>35.99011808</v>
      </c>
      <c r="P73" s="76">
        <f>P44+P47+P57+P61+P69+P72</f>
        <v>231.69903871999998</v>
      </c>
      <c r="Q73" s="76">
        <f>Q44+Q47+Q57+Q61+Q69+Q72</f>
        <v>1380.7258</v>
      </c>
    </row>
    <row r="74" spans="1:17" ht="30" customHeight="1">
      <c r="A74" s="112" t="s">
        <v>23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</row>
    <row r="75" spans="1:17" ht="18.75" thickBot="1">
      <c r="A75" s="116" t="s">
        <v>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</row>
    <row r="76" spans="1:17" ht="22.5" customHeight="1" thickBot="1">
      <c r="A76" s="52" t="s">
        <v>74</v>
      </c>
      <c r="B76" s="53" t="s">
        <v>75</v>
      </c>
      <c r="C76" s="54">
        <v>100</v>
      </c>
      <c r="D76" s="54">
        <v>4.25</v>
      </c>
      <c r="E76" s="54">
        <v>5.58</v>
      </c>
      <c r="F76" s="54">
        <v>17.08</v>
      </c>
      <c r="G76" s="54">
        <v>136.33</v>
      </c>
      <c r="H76" s="38">
        <v>180</v>
      </c>
      <c r="I76" s="38">
        <f>D76/100*H76</f>
        <v>7.65</v>
      </c>
      <c r="J76" s="38">
        <f>E76/100*H76</f>
        <v>10.044</v>
      </c>
      <c r="K76" s="38">
        <f>F76/100*H76</f>
        <v>30.743999999999996</v>
      </c>
      <c r="L76" s="38">
        <f>G76/100*H76</f>
        <v>245.39400000000003</v>
      </c>
      <c r="M76" s="37">
        <v>150</v>
      </c>
      <c r="N76" s="37">
        <f>D76/100*M76</f>
        <v>6.375000000000001</v>
      </c>
      <c r="O76" s="37">
        <f>E76/100*M76</f>
        <v>8.370000000000001</v>
      </c>
      <c r="P76" s="37">
        <f>F76/100*M76</f>
        <v>25.619999999999997</v>
      </c>
      <c r="Q76" s="37">
        <f>G76/100*M76</f>
        <v>204.49500000000003</v>
      </c>
    </row>
    <row r="77" spans="1:17" s="32" customFormat="1" ht="18">
      <c r="A77" s="55" t="s">
        <v>87</v>
      </c>
      <c r="B77" s="11" t="s">
        <v>88</v>
      </c>
      <c r="C77" s="56">
        <v>100</v>
      </c>
      <c r="D77" s="56">
        <v>0.07</v>
      </c>
      <c r="E77" s="56">
        <v>0</v>
      </c>
      <c r="F77" s="56">
        <v>3.27</v>
      </c>
      <c r="G77" s="56">
        <v>13.6</v>
      </c>
      <c r="H77" s="38">
        <v>180</v>
      </c>
      <c r="I77" s="38">
        <f>D77/100*H77</f>
        <v>0.12600000000000003</v>
      </c>
      <c r="J77" s="38">
        <f>E77/100*H77</f>
        <v>0</v>
      </c>
      <c r="K77" s="38">
        <f>F77/100*H77</f>
        <v>5.886</v>
      </c>
      <c r="L77" s="38">
        <f>G77/100*H77</f>
        <v>24.48</v>
      </c>
      <c r="M77" s="37">
        <v>150</v>
      </c>
      <c r="N77" s="37">
        <f>D77/100*M77</f>
        <v>0.10500000000000001</v>
      </c>
      <c r="O77" s="37">
        <f>E77/100*M77</f>
        <v>0</v>
      </c>
      <c r="P77" s="37">
        <f>F77/100*M77</f>
        <v>4.905</v>
      </c>
      <c r="Q77" s="37">
        <f>G77/100*M77</f>
        <v>20.400000000000002</v>
      </c>
    </row>
    <row r="78" spans="1:17" s="1" customFormat="1" ht="18">
      <c r="A78" s="36">
        <v>59</v>
      </c>
      <c r="B78" s="11" t="s">
        <v>22</v>
      </c>
      <c r="C78" s="37">
        <v>100</v>
      </c>
      <c r="D78" s="37">
        <v>11.25</v>
      </c>
      <c r="E78" s="37">
        <v>17.7</v>
      </c>
      <c r="F78" s="37">
        <v>112.35</v>
      </c>
      <c r="G78" s="37">
        <v>625.5</v>
      </c>
      <c r="H78" s="38">
        <v>30</v>
      </c>
      <c r="I78" s="38">
        <f>D78/100*H78</f>
        <v>3.375</v>
      </c>
      <c r="J78" s="38">
        <f>E78/100*H78</f>
        <v>5.31</v>
      </c>
      <c r="K78" s="38">
        <f>F78/100*H78</f>
        <v>33.705</v>
      </c>
      <c r="L78" s="38">
        <f>G78/100*H78</f>
        <v>187.65</v>
      </c>
      <c r="M78" s="39">
        <v>20</v>
      </c>
      <c r="N78" s="37">
        <f>D78/100*M78</f>
        <v>2.25</v>
      </c>
      <c r="O78" s="37">
        <f>E78/100*M78</f>
        <v>3.54</v>
      </c>
      <c r="P78" s="37">
        <f>F78/100*M78</f>
        <v>22.47</v>
      </c>
      <c r="Q78" s="37">
        <f>G78/100*M78</f>
        <v>125.1</v>
      </c>
    </row>
    <row r="79" spans="1:17" ht="18">
      <c r="A79" s="36"/>
      <c r="B79" s="12"/>
      <c r="C79" s="37"/>
      <c r="D79" s="37"/>
      <c r="E79" s="37"/>
      <c r="F79" s="37"/>
      <c r="G79" s="37"/>
      <c r="H79" s="38"/>
      <c r="I79" s="38"/>
      <c r="J79" s="38"/>
      <c r="K79" s="38"/>
      <c r="L79" s="38"/>
      <c r="M79" s="37"/>
      <c r="N79" s="37"/>
      <c r="O79" s="37"/>
      <c r="P79" s="37"/>
      <c r="Q79" s="37"/>
    </row>
    <row r="80" spans="1:17" ht="18">
      <c r="A80" s="36"/>
      <c r="B80" s="40"/>
      <c r="C80" s="37"/>
      <c r="D80" s="37"/>
      <c r="E80" s="37"/>
      <c r="F80" s="37"/>
      <c r="G80" s="37"/>
      <c r="H80" s="38">
        <f>SUM(H76:H79)</f>
        <v>390</v>
      </c>
      <c r="I80" s="77">
        <f>SUM(I76:I79)</f>
        <v>11.151</v>
      </c>
      <c r="J80" s="77">
        <f>SUM(J76:J79)</f>
        <v>15.354</v>
      </c>
      <c r="K80" s="77">
        <f>SUM(K76:K79)</f>
        <v>70.335</v>
      </c>
      <c r="L80" s="77">
        <f>SUM(L76:L79)</f>
        <v>457.524</v>
      </c>
      <c r="M80" s="78"/>
      <c r="N80" s="78">
        <f>SUM(N76:N79)</f>
        <v>8.73</v>
      </c>
      <c r="O80" s="78">
        <f>SUM(O76:O79)</f>
        <v>11.91</v>
      </c>
      <c r="P80" s="78">
        <f>SUM(P76:P79)</f>
        <v>52.995</v>
      </c>
      <c r="Q80" s="78">
        <f>SUM(Q76:Q79)</f>
        <v>349.995</v>
      </c>
    </row>
    <row r="81" spans="1:17" ht="18">
      <c r="A81" s="107" t="s">
        <v>11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</row>
    <row r="82" spans="1:17" s="1" customFormat="1" ht="18">
      <c r="A82" s="36">
        <v>154</v>
      </c>
      <c r="B82" s="11" t="s">
        <v>47</v>
      </c>
      <c r="C82" s="37">
        <v>100</v>
      </c>
      <c r="D82" s="37">
        <v>0.5</v>
      </c>
      <c r="E82" s="37">
        <v>0</v>
      </c>
      <c r="F82" s="37">
        <v>14</v>
      </c>
      <c r="G82" s="37">
        <v>58</v>
      </c>
      <c r="H82" s="38">
        <v>180</v>
      </c>
      <c r="I82" s="38">
        <f>D82/100*H82</f>
        <v>0.9</v>
      </c>
      <c r="J82" s="38">
        <f>E82/100*H82</f>
        <v>0</v>
      </c>
      <c r="K82" s="38">
        <f>F82/100*H82</f>
        <v>25.200000000000003</v>
      </c>
      <c r="L82" s="38">
        <f>G82/100*H82</f>
        <v>104.39999999999999</v>
      </c>
      <c r="M82" s="39">
        <v>150</v>
      </c>
      <c r="N82" s="38">
        <f>I82/100*M82</f>
        <v>1.35</v>
      </c>
      <c r="O82" s="38">
        <f>J82/100*M82</f>
        <v>0</v>
      </c>
      <c r="P82" s="38">
        <f>K82/100*M82</f>
        <v>37.8</v>
      </c>
      <c r="Q82" s="38">
        <f>L82/100*M82</f>
        <v>156.59999999999997</v>
      </c>
    </row>
    <row r="83" spans="1:17" ht="18">
      <c r="A83" s="36"/>
      <c r="B83" s="40"/>
      <c r="C83" s="37"/>
      <c r="D83" s="37"/>
      <c r="E83" s="37"/>
      <c r="F83" s="37"/>
      <c r="G83" s="37"/>
      <c r="H83" s="38">
        <f>SUM(H82)</f>
        <v>180</v>
      </c>
      <c r="I83" s="77">
        <f>I82</f>
        <v>0.9</v>
      </c>
      <c r="J83" s="77">
        <f>J82</f>
        <v>0</v>
      </c>
      <c r="K83" s="77">
        <f>K82</f>
        <v>25.200000000000003</v>
      </c>
      <c r="L83" s="77">
        <f>L82</f>
        <v>104.39999999999999</v>
      </c>
      <c r="M83" s="78"/>
      <c r="N83" s="78">
        <f>SUM(N82)</f>
        <v>1.35</v>
      </c>
      <c r="O83" s="78">
        <f>SUM(O82)</f>
        <v>0</v>
      </c>
      <c r="P83" s="78">
        <f>SUM(P82)</f>
        <v>37.8</v>
      </c>
      <c r="Q83" s="78">
        <f>SUM(Q82)</f>
        <v>156.59999999999997</v>
      </c>
    </row>
    <row r="84" spans="1:17" ht="18">
      <c r="A84" s="107" t="s">
        <v>12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</row>
    <row r="85" spans="1:17" ht="18">
      <c r="A85" s="36" t="s">
        <v>63</v>
      </c>
      <c r="B85" s="11" t="s">
        <v>64</v>
      </c>
      <c r="C85" s="37">
        <v>100</v>
      </c>
      <c r="D85" s="37">
        <v>2.83</v>
      </c>
      <c r="E85" s="37">
        <v>0.17</v>
      </c>
      <c r="F85" s="37">
        <v>5.83</v>
      </c>
      <c r="G85" s="37">
        <v>36.83</v>
      </c>
      <c r="H85" s="38">
        <v>60</v>
      </c>
      <c r="I85" s="38">
        <f aca="true" t="shared" si="8" ref="I85:I90">D85/100*H85</f>
        <v>1.6980000000000002</v>
      </c>
      <c r="J85" s="38">
        <f aca="true" t="shared" si="9" ref="J85:J90">E85/100*H85</f>
        <v>0.10200000000000001</v>
      </c>
      <c r="K85" s="38">
        <f aca="true" t="shared" si="10" ref="K85:K90">F85/100*H85</f>
        <v>3.4979999999999998</v>
      </c>
      <c r="L85" s="38">
        <f aca="true" t="shared" si="11" ref="L85:L90">G85/100*H85</f>
        <v>22.098</v>
      </c>
      <c r="M85" s="37">
        <v>45</v>
      </c>
      <c r="N85" s="37">
        <f aca="true" t="shared" si="12" ref="N85:N90">D85/100*M85</f>
        <v>1.2735</v>
      </c>
      <c r="O85" s="37">
        <f aca="true" t="shared" si="13" ref="O85:O90">E85/100*M85</f>
        <v>0.07650000000000001</v>
      </c>
      <c r="P85" s="37">
        <f aca="true" t="shared" si="14" ref="P85:P90">F85/100*M85</f>
        <v>2.6235</v>
      </c>
      <c r="Q85" s="37">
        <f aca="true" t="shared" si="15" ref="Q85:Q90">G85/100*M85</f>
        <v>16.5735</v>
      </c>
    </row>
    <row r="86" spans="1:17" s="1" customFormat="1" ht="18">
      <c r="A86" s="36" t="s">
        <v>99</v>
      </c>
      <c r="B86" s="11" t="s">
        <v>70</v>
      </c>
      <c r="C86" s="37">
        <v>100</v>
      </c>
      <c r="D86" s="37">
        <v>2.35</v>
      </c>
      <c r="E86" s="37">
        <v>2.83</v>
      </c>
      <c r="F86" s="37">
        <v>5.06</v>
      </c>
      <c r="G86" s="37">
        <v>55.18</v>
      </c>
      <c r="H86" s="38">
        <v>200</v>
      </c>
      <c r="I86" s="38">
        <f t="shared" si="8"/>
        <v>4.7</v>
      </c>
      <c r="J86" s="38">
        <f t="shared" si="9"/>
        <v>5.66</v>
      </c>
      <c r="K86" s="38">
        <f t="shared" si="10"/>
        <v>10.12</v>
      </c>
      <c r="L86" s="38">
        <f t="shared" si="11"/>
        <v>110.35999999999999</v>
      </c>
      <c r="M86" s="37">
        <v>180</v>
      </c>
      <c r="N86" s="37">
        <f t="shared" si="12"/>
        <v>4.23</v>
      </c>
      <c r="O86" s="37">
        <f t="shared" si="13"/>
        <v>5.094</v>
      </c>
      <c r="P86" s="37">
        <f t="shared" si="14"/>
        <v>9.108</v>
      </c>
      <c r="Q86" s="37">
        <f t="shared" si="15"/>
        <v>99.324</v>
      </c>
    </row>
    <row r="87" spans="1:17" s="1" customFormat="1" ht="18">
      <c r="A87" s="36" t="s">
        <v>85</v>
      </c>
      <c r="B87" s="12" t="s">
        <v>50</v>
      </c>
      <c r="C87" s="37">
        <v>100</v>
      </c>
      <c r="D87" s="37">
        <v>13.67</v>
      </c>
      <c r="E87" s="37">
        <v>4</v>
      </c>
      <c r="F87" s="37">
        <v>16.58</v>
      </c>
      <c r="G87" s="37">
        <v>157.33</v>
      </c>
      <c r="H87" s="38">
        <v>180</v>
      </c>
      <c r="I87" s="38">
        <f t="shared" si="8"/>
        <v>24.605999999999998</v>
      </c>
      <c r="J87" s="38">
        <f t="shared" si="9"/>
        <v>7.2</v>
      </c>
      <c r="K87" s="38">
        <f t="shared" si="10"/>
        <v>29.843999999999994</v>
      </c>
      <c r="L87" s="38">
        <f t="shared" si="11"/>
        <v>283.194</v>
      </c>
      <c r="M87" s="39">
        <v>150</v>
      </c>
      <c r="N87" s="37">
        <f t="shared" si="12"/>
        <v>20.505</v>
      </c>
      <c r="O87" s="37">
        <f t="shared" si="13"/>
        <v>6</v>
      </c>
      <c r="P87" s="37">
        <f t="shared" si="14"/>
        <v>24.869999999999997</v>
      </c>
      <c r="Q87" s="37">
        <f t="shared" si="15"/>
        <v>235.99500000000003</v>
      </c>
    </row>
    <row r="88" spans="1:17" ht="19.5" customHeight="1">
      <c r="A88" s="36">
        <v>148</v>
      </c>
      <c r="B88" s="11" t="s">
        <v>48</v>
      </c>
      <c r="C88" s="37">
        <v>100</v>
      </c>
      <c r="D88" s="37">
        <v>6</v>
      </c>
      <c r="E88" s="37">
        <v>1</v>
      </c>
      <c r="F88" s="37">
        <v>44.33</v>
      </c>
      <c r="G88" s="37">
        <v>189</v>
      </c>
      <c r="H88" s="38">
        <v>50</v>
      </c>
      <c r="I88" s="38">
        <f t="shared" si="8"/>
        <v>3</v>
      </c>
      <c r="J88" s="38">
        <f t="shared" si="9"/>
        <v>0.5</v>
      </c>
      <c r="K88" s="38">
        <f t="shared" si="10"/>
        <v>22.165</v>
      </c>
      <c r="L88" s="38">
        <f t="shared" si="11"/>
        <v>94.5</v>
      </c>
      <c r="M88" s="37">
        <v>40</v>
      </c>
      <c r="N88" s="37">
        <f t="shared" si="12"/>
        <v>2.4</v>
      </c>
      <c r="O88" s="37">
        <f t="shared" si="13"/>
        <v>0.4</v>
      </c>
      <c r="P88" s="37">
        <f t="shared" si="14"/>
        <v>17.732</v>
      </c>
      <c r="Q88" s="37">
        <f t="shared" si="15"/>
        <v>75.6</v>
      </c>
    </row>
    <row r="89" spans="1:17" ht="18">
      <c r="A89" s="36" t="s">
        <v>57</v>
      </c>
      <c r="B89" s="11" t="s">
        <v>58</v>
      </c>
      <c r="C89" s="37">
        <v>100</v>
      </c>
      <c r="D89" s="37">
        <v>8.42</v>
      </c>
      <c r="E89" s="37">
        <v>1.07</v>
      </c>
      <c r="F89" s="37">
        <v>51.57</v>
      </c>
      <c r="G89" s="37">
        <v>249.04</v>
      </c>
      <c r="H89" s="38">
        <v>50</v>
      </c>
      <c r="I89" s="38">
        <f t="shared" si="8"/>
        <v>4.21</v>
      </c>
      <c r="J89" s="38">
        <f t="shared" si="9"/>
        <v>0.535</v>
      </c>
      <c r="K89" s="38">
        <f t="shared" si="10"/>
        <v>25.785000000000004</v>
      </c>
      <c r="L89" s="38">
        <f t="shared" si="11"/>
        <v>124.51999999999998</v>
      </c>
      <c r="M89" s="37">
        <v>60</v>
      </c>
      <c r="N89" s="37">
        <f t="shared" si="12"/>
        <v>5.052</v>
      </c>
      <c r="O89" s="37">
        <f t="shared" si="13"/>
        <v>0.6420000000000001</v>
      </c>
      <c r="P89" s="37">
        <f t="shared" si="14"/>
        <v>30.942000000000004</v>
      </c>
      <c r="Q89" s="37">
        <f t="shared" si="15"/>
        <v>149.42399999999998</v>
      </c>
    </row>
    <row r="90" spans="1:17" ht="19.5" customHeight="1">
      <c r="A90" s="36" t="s">
        <v>94</v>
      </c>
      <c r="B90" s="11" t="s">
        <v>42</v>
      </c>
      <c r="C90" s="37">
        <v>100</v>
      </c>
      <c r="D90" s="37">
        <v>0.33</v>
      </c>
      <c r="E90" s="37">
        <v>0.13</v>
      </c>
      <c r="F90" s="37">
        <v>7.6</v>
      </c>
      <c r="G90" s="37">
        <v>32.73</v>
      </c>
      <c r="H90" s="38">
        <v>180</v>
      </c>
      <c r="I90" s="38">
        <f t="shared" si="8"/>
        <v>0.594</v>
      </c>
      <c r="J90" s="38">
        <f t="shared" si="9"/>
        <v>0.23399999999999999</v>
      </c>
      <c r="K90" s="38">
        <f t="shared" si="10"/>
        <v>13.68</v>
      </c>
      <c r="L90" s="38">
        <f t="shared" si="11"/>
        <v>58.913999999999994</v>
      </c>
      <c r="M90" s="37">
        <v>150</v>
      </c>
      <c r="N90" s="37">
        <f t="shared" si="12"/>
        <v>0.495</v>
      </c>
      <c r="O90" s="37">
        <f t="shared" si="13"/>
        <v>0.19499999999999998</v>
      </c>
      <c r="P90" s="37">
        <f t="shared" si="14"/>
        <v>11.4</v>
      </c>
      <c r="Q90" s="37">
        <f t="shared" si="15"/>
        <v>49.095</v>
      </c>
    </row>
    <row r="91" spans="1:17" ht="18">
      <c r="A91" s="36"/>
      <c r="B91" s="40"/>
      <c r="C91" s="37"/>
      <c r="D91" s="37"/>
      <c r="E91" s="37"/>
      <c r="F91" s="37"/>
      <c r="G91" s="37"/>
      <c r="H91" s="38">
        <f>SUM(H85:H90)</f>
        <v>720</v>
      </c>
      <c r="I91" s="77">
        <f>SUM(I85:I90)</f>
        <v>38.808</v>
      </c>
      <c r="J91" s="77">
        <f>SUM(J85:J90)</f>
        <v>14.231</v>
      </c>
      <c r="K91" s="77">
        <f>SUM(K85:K90)</f>
        <v>105.09199999999998</v>
      </c>
      <c r="L91" s="77">
        <f>SUM(L85:L90)</f>
        <v>693.586</v>
      </c>
      <c r="M91" s="78"/>
      <c r="N91" s="78">
        <f>SUM(N85:N90)</f>
        <v>33.955499999999994</v>
      </c>
      <c r="O91" s="78">
        <f>SUM(O85:O90)</f>
        <v>12.4075</v>
      </c>
      <c r="P91" s="78">
        <f>SUM(P85:P90)</f>
        <v>96.67550000000001</v>
      </c>
      <c r="Q91" s="78">
        <f>SUM(Q85:Q90)</f>
        <v>626.0115000000001</v>
      </c>
    </row>
    <row r="92" spans="1:17" ht="18">
      <c r="A92" s="107" t="s">
        <v>14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</row>
    <row r="93" spans="1:17" ht="18">
      <c r="A93" s="36">
        <v>50</v>
      </c>
      <c r="B93" s="11" t="s">
        <v>129</v>
      </c>
      <c r="C93" s="37">
        <v>100</v>
      </c>
      <c r="D93" s="37">
        <v>2.19</v>
      </c>
      <c r="E93" s="37">
        <v>6.67</v>
      </c>
      <c r="F93" s="37">
        <v>15.14</v>
      </c>
      <c r="G93" s="37">
        <v>145.33</v>
      </c>
      <c r="H93" s="38">
        <v>115</v>
      </c>
      <c r="I93" s="38">
        <f>D93/100*H93</f>
        <v>2.5185</v>
      </c>
      <c r="J93" s="38">
        <f>E93/100*H93</f>
        <v>7.6705</v>
      </c>
      <c r="K93" s="38">
        <f>F93/100*H93</f>
        <v>17.411</v>
      </c>
      <c r="L93" s="38">
        <f>G93/100*H93</f>
        <v>167.1295</v>
      </c>
      <c r="M93" s="37">
        <v>115</v>
      </c>
      <c r="N93" s="37">
        <f>D93/100*M93</f>
        <v>2.5185</v>
      </c>
      <c r="O93" s="37">
        <f>E93/100*M93</f>
        <v>7.6705</v>
      </c>
      <c r="P93" s="37">
        <f>F93/100*M93</f>
        <v>17.411</v>
      </c>
      <c r="Q93" s="37">
        <f>G93/100*M93</f>
        <v>167.1295</v>
      </c>
    </row>
    <row r="94" spans="1:17" s="2" customFormat="1" ht="18">
      <c r="A94" s="36" t="s">
        <v>86</v>
      </c>
      <c r="B94" s="11" t="s">
        <v>15</v>
      </c>
      <c r="C94" s="37">
        <v>100</v>
      </c>
      <c r="D94" s="37">
        <v>0.07</v>
      </c>
      <c r="E94" s="37">
        <v>0</v>
      </c>
      <c r="F94" s="37">
        <v>3.2</v>
      </c>
      <c r="G94" s="37">
        <v>13.2</v>
      </c>
      <c r="H94" s="38">
        <v>180</v>
      </c>
      <c r="I94" s="38">
        <f>D94/100*H94</f>
        <v>0.12600000000000003</v>
      </c>
      <c r="J94" s="38">
        <f>E94/100*H94</f>
        <v>0</v>
      </c>
      <c r="K94" s="38">
        <f>F94/100*H94</f>
        <v>5.76</v>
      </c>
      <c r="L94" s="38">
        <f>G94/100*H94</f>
        <v>23.76</v>
      </c>
      <c r="M94" s="37">
        <v>150</v>
      </c>
      <c r="N94" s="37">
        <f>D94/100*M94</f>
        <v>0.10500000000000001</v>
      </c>
      <c r="O94" s="37">
        <f>E94/100*M94</f>
        <v>0</v>
      </c>
      <c r="P94" s="37">
        <f>F94/100*M94</f>
        <v>4.8</v>
      </c>
      <c r="Q94" s="37">
        <f>G94/100*M94</f>
        <v>19.8</v>
      </c>
    </row>
    <row r="95" spans="1:17" ht="19.5" customHeight="1">
      <c r="A95" s="36"/>
      <c r="B95" s="40"/>
      <c r="C95" s="37"/>
      <c r="D95" s="37"/>
      <c r="E95" s="37"/>
      <c r="F95" s="37"/>
      <c r="G95" s="37"/>
      <c r="H95" s="38">
        <f>SUM(H93:H94)</f>
        <v>295</v>
      </c>
      <c r="I95" s="77">
        <f>SUM(I93:I94)</f>
        <v>2.6445</v>
      </c>
      <c r="J95" s="77">
        <f>SUM(J93:J94)</f>
        <v>7.6705</v>
      </c>
      <c r="K95" s="77">
        <f>SUM(K93:K94)</f>
        <v>23.171</v>
      </c>
      <c r="L95" s="77">
        <f>SUM(L93:L94)</f>
        <v>190.8895</v>
      </c>
      <c r="M95" s="78"/>
      <c r="N95" s="78">
        <f>SUM(N93:N94)</f>
        <v>2.6235</v>
      </c>
      <c r="O95" s="78">
        <f>SUM(O93:O94)</f>
        <v>7.6705</v>
      </c>
      <c r="P95" s="78">
        <f>SUM(P93:P94)</f>
        <v>22.211000000000002</v>
      </c>
      <c r="Q95" s="78">
        <f>SUM(Q93:Q94)</f>
        <v>186.92950000000002</v>
      </c>
    </row>
    <row r="96" spans="1:17" ht="18" hidden="1">
      <c r="A96" s="109" t="s">
        <v>16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1"/>
    </row>
    <row r="97" spans="1:17" ht="18" hidden="1">
      <c r="A97" s="36"/>
      <c r="B97" s="11"/>
      <c r="C97" s="37"/>
      <c r="D97" s="37"/>
      <c r="E97" s="37"/>
      <c r="F97" s="37"/>
      <c r="G97" s="37"/>
      <c r="H97" s="38"/>
      <c r="I97" s="38"/>
      <c r="J97" s="38"/>
      <c r="K97" s="38"/>
      <c r="L97" s="38"/>
      <c r="M97" s="37"/>
      <c r="N97" s="37"/>
      <c r="O97" s="37"/>
      <c r="P97" s="37"/>
      <c r="Q97" s="37"/>
    </row>
    <row r="98" spans="1:17" ht="18" hidden="1">
      <c r="A98" s="36"/>
      <c r="B98" s="11"/>
      <c r="C98" s="37"/>
      <c r="D98" s="37"/>
      <c r="E98" s="37"/>
      <c r="F98" s="37"/>
      <c r="G98" s="37"/>
      <c r="H98" s="38"/>
      <c r="I98" s="38"/>
      <c r="J98" s="38"/>
      <c r="K98" s="38"/>
      <c r="L98" s="38"/>
      <c r="M98" s="37"/>
      <c r="N98" s="37"/>
      <c r="O98" s="37"/>
      <c r="P98" s="37"/>
      <c r="Q98" s="37"/>
    </row>
    <row r="99" spans="1:17" ht="18" hidden="1">
      <c r="A99" s="36"/>
      <c r="B99" s="11"/>
      <c r="C99" s="37"/>
      <c r="D99" s="37"/>
      <c r="E99" s="37"/>
      <c r="F99" s="37"/>
      <c r="G99" s="37"/>
      <c r="H99" s="38"/>
      <c r="I99" s="38"/>
      <c r="J99" s="38"/>
      <c r="K99" s="38"/>
      <c r="L99" s="38"/>
      <c r="M99" s="37"/>
      <c r="N99" s="37"/>
      <c r="O99" s="37"/>
      <c r="P99" s="37"/>
      <c r="Q99" s="37"/>
    </row>
    <row r="100" spans="1:17" ht="18" hidden="1">
      <c r="A100" s="36"/>
      <c r="B100" s="11"/>
      <c r="C100" s="37"/>
      <c r="D100" s="37"/>
      <c r="E100" s="37"/>
      <c r="F100" s="37"/>
      <c r="G100" s="37"/>
      <c r="H100" s="38"/>
      <c r="I100" s="38"/>
      <c r="J100" s="38"/>
      <c r="K100" s="38"/>
      <c r="L100" s="38"/>
      <c r="M100" s="37"/>
      <c r="N100" s="37"/>
      <c r="O100" s="37"/>
      <c r="P100" s="37"/>
      <c r="Q100" s="37"/>
    </row>
    <row r="101" spans="1:17" ht="18" hidden="1">
      <c r="A101" s="36"/>
      <c r="B101" s="11"/>
      <c r="C101" s="37"/>
      <c r="D101" s="37"/>
      <c r="E101" s="37"/>
      <c r="F101" s="37"/>
      <c r="G101" s="37"/>
      <c r="H101" s="38"/>
      <c r="I101" s="38"/>
      <c r="J101" s="38"/>
      <c r="K101" s="38"/>
      <c r="L101" s="38"/>
      <c r="M101" s="37"/>
      <c r="N101" s="37"/>
      <c r="O101" s="37"/>
      <c r="P101" s="37"/>
      <c r="Q101" s="37"/>
    </row>
    <row r="102" spans="1:17" ht="18" hidden="1">
      <c r="A102" s="36"/>
      <c r="B102" s="11"/>
      <c r="C102" s="37"/>
      <c r="D102" s="37"/>
      <c r="E102" s="37"/>
      <c r="F102" s="37"/>
      <c r="G102" s="37"/>
      <c r="H102" s="38"/>
      <c r="I102" s="38"/>
      <c r="J102" s="38"/>
      <c r="K102" s="38"/>
      <c r="L102" s="38"/>
      <c r="M102" s="37"/>
      <c r="N102" s="37"/>
      <c r="O102" s="37"/>
      <c r="P102" s="37"/>
      <c r="Q102" s="37"/>
    </row>
    <row r="103" spans="1:17" ht="18" hidden="1">
      <c r="A103" s="36"/>
      <c r="B103" s="40"/>
      <c r="C103" s="37"/>
      <c r="D103" s="37"/>
      <c r="E103" s="37"/>
      <c r="F103" s="37"/>
      <c r="G103" s="37"/>
      <c r="H103" s="38"/>
      <c r="I103" s="38"/>
      <c r="J103" s="38"/>
      <c r="K103" s="38"/>
      <c r="L103" s="38"/>
      <c r="M103" s="37"/>
      <c r="N103" s="37"/>
      <c r="O103" s="37"/>
      <c r="P103" s="37"/>
      <c r="Q103" s="37"/>
    </row>
    <row r="104" spans="1:17" ht="18" hidden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</row>
    <row r="105" spans="1:17" ht="18" hidden="1">
      <c r="A105" s="36"/>
      <c r="B105" s="11"/>
      <c r="C105" s="37"/>
      <c r="D105" s="37"/>
      <c r="E105" s="37"/>
      <c r="F105" s="37"/>
      <c r="G105" s="37"/>
      <c r="H105" s="38"/>
      <c r="I105" s="38"/>
      <c r="J105" s="38"/>
      <c r="K105" s="38"/>
      <c r="L105" s="38"/>
      <c r="M105" s="37"/>
      <c r="N105" s="37"/>
      <c r="O105" s="37"/>
      <c r="P105" s="37"/>
      <c r="Q105" s="37"/>
    </row>
    <row r="106" spans="1:17" ht="18" hidden="1">
      <c r="A106" s="36"/>
      <c r="B106" s="11"/>
      <c r="C106" s="37"/>
      <c r="D106" s="37"/>
      <c r="E106" s="37"/>
      <c r="F106" s="37"/>
      <c r="G106" s="37"/>
      <c r="H106" s="38"/>
      <c r="I106" s="38"/>
      <c r="J106" s="38"/>
      <c r="K106" s="38"/>
      <c r="L106" s="38"/>
      <c r="M106" s="37"/>
      <c r="N106" s="37"/>
      <c r="O106" s="37"/>
      <c r="P106" s="37"/>
      <c r="Q106" s="37"/>
    </row>
    <row r="107" spans="1:17" ht="18" hidden="1">
      <c r="A107" s="36"/>
      <c r="B107" s="40"/>
      <c r="C107" s="37"/>
      <c r="D107" s="37"/>
      <c r="E107" s="37"/>
      <c r="F107" s="37"/>
      <c r="G107" s="37"/>
      <c r="H107" s="38"/>
      <c r="I107" s="38"/>
      <c r="J107" s="38"/>
      <c r="K107" s="38"/>
      <c r="L107" s="38"/>
      <c r="M107" s="37"/>
      <c r="N107" s="37"/>
      <c r="O107" s="37"/>
      <c r="P107" s="37"/>
      <c r="Q107" s="37"/>
    </row>
    <row r="108" spans="1:17" ht="18">
      <c r="A108" s="36"/>
      <c r="B108" s="40"/>
      <c r="C108" s="37"/>
      <c r="D108" s="37"/>
      <c r="E108" s="37"/>
      <c r="F108" s="37"/>
      <c r="G108" s="37"/>
      <c r="H108" s="38"/>
      <c r="I108" s="76">
        <f>I107+I103+I95+I91+I83+I80</f>
        <v>53.5035</v>
      </c>
      <c r="J108" s="76">
        <f>J107+J103+J95+J91+J83+J80</f>
        <v>37.2555</v>
      </c>
      <c r="K108" s="76">
        <f>K107+K103+K95+K91+K83+K80</f>
        <v>223.79799999999994</v>
      </c>
      <c r="L108" s="76">
        <f>L107+L103+L95+L91+L83+L80</f>
        <v>1446.3995</v>
      </c>
      <c r="M108" s="76"/>
      <c r="N108" s="76">
        <f>N107+N103+N95+N91+N83+N80</f>
        <v>46.65899999999999</v>
      </c>
      <c r="O108" s="76">
        <f>O107+O103+O95+O91+O83+O80</f>
        <v>31.988</v>
      </c>
      <c r="P108" s="76">
        <f>P107+P103+P95+P91+P83+P80</f>
        <v>209.68150000000003</v>
      </c>
      <c r="Q108" s="76">
        <f>Q107+Q103+Q95+Q91+Q83+Q80</f>
        <v>1319.536</v>
      </c>
    </row>
    <row r="109" spans="1:17" ht="30" customHeight="1">
      <c r="A109" s="112" t="s">
        <v>26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</row>
    <row r="110" spans="1:17" ht="18">
      <c r="A110" s="114" t="s">
        <v>9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20" ht="16.5" customHeight="1">
      <c r="A111" s="57" t="s">
        <v>109</v>
      </c>
      <c r="B111" s="58" t="s">
        <v>110</v>
      </c>
      <c r="C111" s="59">
        <v>100</v>
      </c>
      <c r="D111" s="59">
        <v>2.75</v>
      </c>
      <c r="E111" s="59">
        <v>2.27</v>
      </c>
      <c r="F111" s="59">
        <v>8.93</v>
      </c>
      <c r="G111" s="59">
        <v>67.71</v>
      </c>
      <c r="H111" s="60">
        <v>180</v>
      </c>
      <c r="I111" s="38">
        <f>D111/100*H111</f>
        <v>4.95</v>
      </c>
      <c r="J111" s="38">
        <f>E111/100*H111</f>
        <v>4.086</v>
      </c>
      <c r="K111" s="38">
        <f>F111/100*H111</f>
        <v>16.073999999999998</v>
      </c>
      <c r="L111" s="38">
        <f>G111/100*H111</f>
        <v>121.87799999999999</v>
      </c>
      <c r="M111" s="59">
        <v>150</v>
      </c>
      <c r="N111" s="37">
        <f>D111/100*M111</f>
        <v>4.125</v>
      </c>
      <c r="O111" s="37">
        <f>E111/100*M111</f>
        <v>3.4050000000000002</v>
      </c>
      <c r="P111" s="37">
        <f>F111/100*M111</f>
        <v>13.394999999999998</v>
      </c>
      <c r="Q111" s="37">
        <f>G111/100*M111</f>
        <v>101.56499999999998</v>
      </c>
      <c r="R111" s="30"/>
      <c r="S111" s="30"/>
      <c r="T111" s="30"/>
    </row>
    <row r="112" spans="1:17" ht="18">
      <c r="A112" s="36" t="s">
        <v>91</v>
      </c>
      <c r="B112" s="11" t="s">
        <v>20</v>
      </c>
      <c r="C112" s="37">
        <v>100</v>
      </c>
      <c r="D112" s="37">
        <v>16.67</v>
      </c>
      <c r="E112" s="37">
        <v>1.33</v>
      </c>
      <c r="F112" s="37">
        <v>5.53</v>
      </c>
      <c r="G112" s="37">
        <v>40.53</v>
      </c>
      <c r="H112" s="38">
        <v>180</v>
      </c>
      <c r="I112" s="38">
        <f>D112/100*H112</f>
        <v>30.006000000000004</v>
      </c>
      <c r="J112" s="38">
        <f>E112/100*H112</f>
        <v>2.394</v>
      </c>
      <c r="K112" s="38">
        <f>F112/100*H112</f>
        <v>9.954</v>
      </c>
      <c r="L112" s="38">
        <f>G112/100*H112</f>
        <v>72.954</v>
      </c>
      <c r="M112" s="37">
        <v>150</v>
      </c>
      <c r="N112" s="37">
        <f>D112/100*M112</f>
        <v>25.005000000000003</v>
      </c>
      <c r="O112" s="37">
        <f>E112/100*M112</f>
        <v>1.995</v>
      </c>
      <c r="P112" s="37">
        <f>F112/100*M112</f>
        <v>8.295</v>
      </c>
      <c r="Q112" s="37">
        <f>G112/100*M112</f>
        <v>60.795</v>
      </c>
    </row>
    <row r="113" spans="1:17" ht="18">
      <c r="A113" s="36" t="s">
        <v>57</v>
      </c>
      <c r="B113" s="11" t="s">
        <v>58</v>
      </c>
      <c r="C113" s="37">
        <v>100</v>
      </c>
      <c r="D113" s="37">
        <v>8.42</v>
      </c>
      <c r="E113" s="37">
        <v>1.07</v>
      </c>
      <c r="F113" s="37">
        <v>51.57</v>
      </c>
      <c r="G113" s="37">
        <v>249.04</v>
      </c>
      <c r="H113" s="38">
        <v>30</v>
      </c>
      <c r="I113" s="38">
        <f>D113/100*H113</f>
        <v>2.526</v>
      </c>
      <c r="J113" s="38">
        <f>E113/100*H113</f>
        <v>0.32100000000000006</v>
      </c>
      <c r="K113" s="38">
        <f>F113/100*H113</f>
        <v>15.471000000000002</v>
      </c>
      <c r="L113" s="38">
        <f>G113/100*H113</f>
        <v>74.71199999999999</v>
      </c>
      <c r="M113" s="37">
        <v>20</v>
      </c>
      <c r="N113" s="37">
        <f>D113/100*M113</f>
        <v>1.684</v>
      </c>
      <c r="O113" s="37">
        <f>E113/100*M113</f>
        <v>0.21400000000000002</v>
      </c>
      <c r="P113" s="37">
        <f>F113/100*M113</f>
        <v>10.314</v>
      </c>
      <c r="Q113" s="37">
        <f>G113/100*M113</f>
        <v>49.80799999999999</v>
      </c>
    </row>
    <row r="114" spans="1:17" ht="18">
      <c r="A114" s="36" t="s">
        <v>60</v>
      </c>
      <c r="B114" s="11" t="s">
        <v>62</v>
      </c>
      <c r="C114" s="37">
        <v>100</v>
      </c>
      <c r="D114" s="37">
        <v>23</v>
      </c>
      <c r="E114" s="37">
        <v>30</v>
      </c>
      <c r="F114" s="37">
        <v>0</v>
      </c>
      <c r="G114" s="37">
        <v>358</v>
      </c>
      <c r="H114" s="38">
        <v>15</v>
      </c>
      <c r="I114" s="38">
        <f>D114/100*H114</f>
        <v>3.45</v>
      </c>
      <c r="J114" s="38">
        <f>E114/100*H114</f>
        <v>4.5</v>
      </c>
      <c r="K114" s="38">
        <f>F114/100*H114</f>
        <v>0</v>
      </c>
      <c r="L114" s="38">
        <f>G114/100*H114</f>
        <v>53.7</v>
      </c>
      <c r="M114" s="37">
        <v>10</v>
      </c>
      <c r="N114" s="37">
        <f>D114/100*M114</f>
        <v>2.3000000000000003</v>
      </c>
      <c r="O114" s="37">
        <f>E114/100*M114</f>
        <v>3</v>
      </c>
      <c r="P114" s="37">
        <f>F114/100*M114</f>
        <v>0</v>
      </c>
      <c r="Q114" s="37">
        <f>G114/100*M114</f>
        <v>35.8</v>
      </c>
    </row>
    <row r="115" spans="1:17" ht="18">
      <c r="A115" s="36"/>
      <c r="B115" s="40"/>
      <c r="C115" s="37"/>
      <c r="D115" s="37">
        <f>SUM(D111:D114)</f>
        <v>50.84</v>
      </c>
      <c r="E115" s="37"/>
      <c r="F115" s="37"/>
      <c r="G115" s="37">
        <f>SUM(G112:G114)</f>
        <v>647.5699999999999</v>
      </c>
      <c r="H115" s="38"/>
      <c r="I115" s="77">
        <f>SUM(I111:I114)</f>
        <v>40.932</v>
      </c>
      <c r="J115" s="77">
        <f>SUM(J111:J114)</f>
        <v>11.301</v>
      </c>
      <c r="K115" s="77">
        <f>SUM(K111:K114)</f>
        <v>41.499</v>
      </c>
      <c r="L115" s="77">
        <f>SUM(L111:L114)</f>
        <v>323.24399999999997</v>
      </c>
      <c r="M115" s="78"/>
      <c r="N115" s="78">
        <f>SUM(N111:N114)</f>
        <v>33.114000000000004</v>
      </c>
      <c r="O115" s="78">
        <f>SUM(O111:O114)</f>
        <v>8.614</v>
      </c>
      <c r="P115" s="78">
        <f>SUM(P111:P114)</f>
        <v>32.004</v>
      </c>
      <c r="Q115" s="78">
        <f>SUM(Q111:Q114)</f>
        <v>247.96799999999996</v>
      </c>
    </row>
    <row r="116" spans="1:17" ht="18">
      <c r="A116" s="107" t="s">
        <v>11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1:17" s="1" customFormat="1" ht="18">
      <c r="A117" s="36" t="s">
        <v>100</v>
      </c>
      <c r="B117" s="11" t="s">
        <v>47</v>
      </c>
      <c r="C117" s="37">
        <v>100</v>
      </c>
      <c r="D117" s="37">
        <v>0.5</v>
      </c>
      <c r="E117" s="37">
        <v>0</v>
      </c>
      <c r="F117" s="37">
        <v>10.1</v>
      </c>
      <c r="G117" s="37">
        <v>42.67</v>
      </c>
      <c r="H117" s="38">
        <v>180</v>
      </c>
      <c r="I117" s="38">
        <f>D117/100*H117</f>
        <v>0.9</v>
      </c>
      <c r="J117" s="38">
        <f>E117/100*H117</f>
        <v>0</v>
      </c>
      <c r="K117" s="38">
        <f>F117/100*H117</f>
        <v>18.18</v>
      </c>
      <c r="L117" s="38">
        <f>G117/100*H117</f>
        <v>76.806</v>
      </c>
      <c r="M117" s="39">
        <v>150</v>
      </c>
      <c r="N117" s="37">
        <f>D117/100*M117</f>
        <v>0.75</v>
      </c>
      <c r="O117" s="37">
        <f>E117/100*M117</f>
        <v>0</v>
      </c>
      <c r="P117" s="37">
        <f>F117/100*M117</f>
        <v>15.149999999999999</v>
      </c>
      <c r="Q117" s="37">
        <f>G117/100*M117</f>
        <v>64.00500000000001</v>
      </c>
    </row>
    <row r="118" spans="1:17" ht="18">
      <c r="A118" s="36"/>
      <c r="B118" s="40"/>
      <c r="C118" s="37"/>
      <c r="D118" s="37">
        <f>SUM(D117)</f>
        <v>0.5</v>
      </c>
      <c r="E118" s="37"/>
      <c r="F118" s="37"/>
      <c r="G118" s="37">
        <f>SUM(G117)</f>
        <v>42.67</v>
      </c>
      <c r="H118" s="38"/>
      <c r="I118" s="77">
        <f>SUM(I117)</f>
        <v>0.9</v>
      </c>
      <c r="J118" s="77">
        <f>SUM(J117)</f>
        <v>0</v>
      </c>
      <c r="K118" s="77">
        <f>SUM(K117)</f>
        <v>18.18</v>
      </c>
      <c r="L118" s="77">
        <f>SUM(L117)</f>
        <v>76.806</v>
      </c>
      <c r="M118" s="78"/>
      <c r="N118" s="78">
        <f>SUM(N117)</f>
        <v>0.75</v>
      </c>
      <c r="O118" s="78">
        <f>SUM(O117)</f>
        <v>0</v>
      </c>
      <c r="P118" s="78">
        <f>SUM(P117)</f>
        <v>15.149999999999999</v>
      </c>
      <c r="Q118" s="78">
        <f>SUM(Q117)</f>
        <v>64.00500000000001</v>
      </c>
    </row>
    <row r="119" spans="1:17" ht="18">
      <c r="A119" s="107" t="s">
        <v>12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1:17" ht="18">
      <c r="A120" s="49">
        <v>18</v>
      </c>
      <c r="B120" s="31" t="s">
        <v>111</v>
      </c>
      <c r="C120" s="50">
        <v>100</v>
      </c>
      <c r="D120" s="50">
        <v>1.66</v>
      </c>
      <c r="E120" s="50">
        <v>2.41</v>
      </c>
      <c r="F120" s="50">
        <v>7.87</v>
      </c>
      <c r="G120" s="50">
        <v>57.6</v>
      </c>
      <c r="H120" s="51">
        <v>180</v>
      </c>
      <c r="I120" s="38">
        <f aca="true" t="shared" si="16" ref="I120:I125">D120/100*H120</f>
        <v>2.988</v>
      </c>
      <c r="J120" s="38">
        <f aca="true" t="shared" si="17" ref="J120:J125">E120/100*H120</f>
        <v>4.338</v>
      </c>
      <c r="K120" s="38">
        <f aca="true" t="shared" si="18" ref="K120:K125">F120/100*H120</f>
        <v>14.166</v>
      </c>
      <c r="L120" s="38">
        <f aca="true" t="shared" si="19" ref="L120:L125">G120/100*H120</f>
        <v>103.68</v>
      </c>
      <c r="M120" s="50">
        <v>150</v>
      </c>
      <c r="N120" s="37">
        <f aca="true" t="shared" si="20" ref="N120:N125">D120/100*M120</f>
        <v>2.49</v>
      </c>
      <c r="O120" s="37">
        <f aca="true" t="shared" si="21" ref="O120:O125">E120/100*M120</f>
        <v>3.6149999999999998</v>
      </c>
      <c r="P120" s="37">
        <f aca="true" t="shared" si="22" ref="P120:P125">F120/100*M120</f>
        <v>11.805000000000001</v>
      </c>
      <c r="Q120" s="37">
        <f aca="true" t="shared" si="23" ref="Q120:Q125">G120/100*M120</f>
        <v>86.4</v>
      </c>
    </row>
    <row r="121" spans="1:17" ht="18">
      <c r="A121" s="61" t="s">
        <v>83</v>
      </c>
      <c r="B121" s="27" t="s">
        <v>28</v>
      </c>
      <c r="C121" s="62">
        <v>100</v>
      </c>
      <c r="D121" s="62">
        <v>2.5</v>
      </c>
      <c r="E121" s="62">
        <v>2.92</v>
      </c>
      <c r="F121" s="62">
        <v>9.75</v>
      </c>
      <c r="G121" s="62">
        <v>75.67</v>
      </c>
      <c r="H121" s="63">
        <v>150</v>
      </c>
      <c r="I121" s="38">
        <f t="shared" si="16"/>
        <v>3.75</v>
      </c>
      <c r="J121" s="38">
        <f t="shared" si="17"/>
        <v>4.38</v>
      </c>
      <c r="K121" s="38">
        <f t="shared" si="18"/>
        <v>14.625</v>
      </c>
      <c r="L121" s="38">
        <f t="shared" si="19"/>
        <v>113.50500000000001</v>
      </c>
      <c r="M121" s="62">
        <v>120</v>
      </c>
      <c r="N121" s="37">
        <f t="shared" si="20"/>
        <v>3</v>
      </c>
      <c r="O121" s="37">
        <f t="shared" si="21"/>
        <v>3.504</v>
      </c>
      <c r="P121" s="37">
        <f t="shared" si="22"/>
        <v>11.700000000000001</v>
      </c>
      <c r="Q121" s="37">
        <f t="shared" si="23"/>
        <v>90.804</v>
      </c>
    </row>
    <row r="122" spans="1:17" ht="20.25" customHeight="1">
      <c r="A122" s="36" t="s">
        <v>104</v>
      </c>
      <c r="B122" s="12" t="s">
        <v>127</v>
      </c>
      <c r="C122" s="37">
        <v>100</v>
      </c>
      <c r="D122" s="37">
        <v>13.67</v>
      </c>
      <c r="E122" s="37">
        <v>11.83</v>
      </c>
      <c r="F122" s="37">
        <v>8.33</v>
      </c>
      <c r="G122" s="37">
        <v>195.17</v>
      </c>
      <c r="H122" s="38">
        <v>80</v>
      </c>
      <c r="I122" s="38">
        <f t="shared" si="16"/>
        <v>10.936</v>
      </c>
      <c r="J122" s="38">
        <f t="shared" si="17"/>
        <v>9.464</v>
      </c>
      <c r="K122" s="38">
        <f t="shared" si="18"/>
        <v>6.664</v>
      </c>
      <c r="L122" s="38">
        <f t="shared" si="19"/>
        <v>156.13599999999997</v>
      </c>
      <c r="M122" s="37">
        <v>60</v>
      </c>
      <c r="N122" s="37">
        <f t="shared" si="20"/>
        <v>8.202</v>
      </c>
      <c r="O122" s="37">
        <f t="shared" si="21"/>
        <v>7.098</v>
      </c>
      <c r="P122" s="37">
        <f t="shared" si="22"/>
        <v>4.998</v>
      </c>
      <c r="Q122" s="37">
        <f t="shared" si="23"/>
        <v>117.10199999999999</v>
      </c>
    </row>
    <row r="123" spans="1:17" s="1" customFormat="1" ht="25.5" customHeight="1">
      <c r="A123" s="36">
        <v>151</v>
      </c>
      <c r="B123" s="11" t="s">
        <v>102</v>
      </c>
      <c r="C123" s="37">
        <v>100</v>
      </c>
      <c r="D123" s="37">
        <v>0.68</v>
      </c>
      <c r="E123" s="37">
        <v>0</v>
      </c>
      <c r="F123" s="37">
        <v>14.5</v>
      </c>
      <c r="G123" s="37">
        <v>61</v>
      </c>
      <c r="H123" s="38">
        <v>180</v>
      </c>
      <c r="I123" s="38">
        <f t="shared" si="16"/>
        <v>1.2240000000000002</v>
      </c>
      <c r="J123" s="38">
        <f t="shared" si="17"/>
        <v>0</v>
      </c>
      <c r="K123" s="38">
        <f t="shared" si="18"/>
        <v>26.099999999999998</v>
      </c>
      <c r="L123" s="38">
        <f t="shared" si="19"/>
        <v>109.8</v>
      </c>
      <c r="M123" s="37">
        <v>150</v>
      </c>
      <c r="N123" s="37">
        <f t="shared" si="20"/>
        <v>1.02</v>
      </c>
      <c r="O123" s="37">
        <f t="shared" si="21"/>
        <v>0</v>
      </c>
      <c r="P123" s="37">
        <f t="shared" si="22"/>
        <v>21.75</v>
      </c>
      <c r="Q123" s="37">
        <f t="shared" si="23"/>
        <v>91.5</v>
      </c>
    </row>
    <row r="124" spans="1:17" ht="25.5" customHeight="1">
      <c r="A124" s="36">
        <v>148</v>
      </c>
      <c r="B124" s="11" t="s">
        <v>48</v>
      </c>
      <c r="C124" s="37">
        <v>100</v>
      </c>
      <c r="D124" s="37">
        <v>6</v>
      </c>
      <c r="E124" s="37">
        <v>1</v>
      </c>
      <c r="F124" s="37">
        <v>44.33</v>
      </c>
      <c r="G124" s="37">
        <v>189</v>
      </c>
      <c r="H124" s="38">
        <v>50</v>
      </c>
      <c r="I124" s="38">
        <f t="shared" si="16"/>
        <v>3</v>
      </c>
      <c r="J124" s="38">
        <f t="shared" si="17"/>
        <v>0.5</v>
      </c>
      <c r="K124" s="38">
        <f t="shared" si="18"/>
        <v>22.165</v>
      </c>
      <c r="L124" s="38">
        <f t="shared" si="19"/>
        <v>94.5</v>
      </c>
      <c r="M124" s="37">
        <v>40</v>
      </c>
      <c r="N124" s="37">
        <f t="shared" si="20"/>
        <v>2.4</v>
      </c>
      <c r="O124" s="37">
        <f t="shared" si="21"/>
        <v>0.4</v>
      </c>
      <c r="P124" s="37">
        <f t="shared" si="22"/>
        <v>17.732</v>
      </c>
      <c r="Q124" s="37">
        <f t="shared" si="23"/>
        <v>75.6</v>
      </c>
    </row>
    <row r="125" spans="1:17" ht="25.5" customHeight="1">
      <c r="A125" s="36" t="s">
        <v>57</v>
      </c>
      <c r="B125" s="11" t="s">
        <v>58</v>
      </c>
      <c r="C125" s="37">
        <v>100</v>
      </c>
      <c r="D125" s="37">
        <v>8.42</v>
      </c>
      <c r="E125" s="37">
        <v>1.07</v>
      </c>
      <c r="F125" s="37">
        <v>51.57</v>
      </c>
      <c r="G125" s="37">
        <v>249.04</v>
      </c>
      <c r="H125" s="38">
        <v>50</v>
      </c>
      <c r="I125" s="38">
        <f t="shared" si="16"/>
        <v>4.21</v>
      </c>
      <c r="J125" s="38">
        <f t="shared" si="17"/>
        <v>0.535</v>
      </c>
      <c r="K125" s="38">
        <f t="shared" si="18"/>
        <v>25.785000000000004</v>
      </c>
      <c r="L125" s="38">
        <f t="shared" si="19"/>
        <v>124.51999999999998</v>
      </c>
      <c r="M125" s="37">
        <v>40</v>
      </c>
      <c r="N125" s="37">
        <f t="shared" si="20"/>
        <v>3.368</v>
      </c>
      <c r="O125" s="37">
        <f t="shared" si="21"/>
        <v>0.42800000000000005</v>
      </c>
      <c r="P125" s="37">
        <f t="shared" si="22"/>
        <v>20.628</v>
      </c>
      <c r="Q125" s="37">
        <f t="shared" si="23"/>
        <v>99.61599999999999</v>
      </c>
    </row>
    <row r="126" spans="1:17" ht="18">
      <c r="A126" s="36"/>
      <c r="B126" s="40"/>
      <c r="C126" s="37"/>
      <c r="D126" s="37">
        <f>SUM(D120:D125)</f>
        <v>32.93</v>
      </c>
      <c r="E126" s="37"/>
      <c r="F126" s="37"/>
      <c r="G126" s="37">
        <f>SUM(G120:G125)</f>
        <v>827.48</v>
      </c>
      <c r="H126" s="38"/>
      <c r="I126" s="77">
        <f>SUM(I120:I125)</f>
        <v>26.108</v>
      </c>
      <c r="J126" s="77">
        <f>SUM(J120:J125)</f>
        <v>19.217000000000002</v>
      </c>
      <c r="K126" s="77">
        <f>SUM(K120:K125)</f>
        <v>109.505</v>
      </c>
      <c r="L126" s="77">
        <f>SUM(L120:L125)</f>
        <v>702.141</v>
      </c>
      <c r="M126" s="78"/>
      <c r="N126" s="78">
        <f>SUM(N120:N125)</f>
        <v>20.479999999999997</v>
      </c>
      <c r="O126" s="78">
        <f>SUM(O120:O125)</f>
        <v>15.045</v>
      </c>
      <c r="P126" s="78">
        <f>SUM(P120:P125)</f>
        <v>88.613</v>
      </c>
      <c r="Q126" s="78">
        <f>SUM(Q120:Q125)</f>
        <v>561.0219999999999</v>
      </c>
    </row>
    <row r="127" spans="1:17" ht="18">
      <c r="A127" s="107" t="s">
        <v>14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1:17" ht="18">
      <c r="A128" s="36">
        <v>331</v>
      </c>
      <c r="B128" s="11" t="s">
        <v>141</v>
      </c>
      <c r="C128" s="37">
        <v>100</v>
      </c>
      <c r="D128" s="37">
        <v>15.6</v>
      </c>
      <c r="E128" s="37">
        <v>12.5</v>
      </c>
      <c r="F128" s="37">
        <v>24.8</v>
      </c>
      <c r="G128" s="37">
        <v>273.7</v>
      </c>
      <c r="H128" s="38">
        <v>100</v>
      </c>
      <c r="I128" s="38">
        <f>D128/100*H128</f>
        <v>15.6</v>
      </c>
      <c r="J128" s="38">
        <f>E128/100*H128</f>
        <v>12.5</v>
      </c>
      <c r="K128" s="38">
        <f>F128/100*H128</f>
        <v>24.8</v>
      </c>
      <c r="L128" s="38">
        <f>G128/100*H128</f>
        <v>273.7</v>
      </c>
      <c r="M128" s="37">
        <v>100</v>
      </c>
      <c r="N128" s="37">
        <f>D128/100*M128</f>
        <v>15.6</v>
      </c>
      <c r="O128" s="37">
        <f>E128/100*M128</f>
        <v>12.5</v>
      </c>
      <c r="P128" s="37">
        <f>F128/100*M128</f>
        <v>24.8</v>
      </c>
      <c r="Q128" s="37">
        <f>G128/100*M128</f>
        <v>273.7</v>
      </c>
    </row>
    <row r="129" spans="1:17" s="2" customFormat="1" ht="18">
      <c r="A129" s="36" t="s">
        <v>86</v>
      </c>
      <c r="B129" s="11" t="s">
        <v>15</v>
      </c>
      <c r="C129" s="37">
        <v>100</v>
      </c>
      <c r="D129" s="37">
        <v>0.07</v>
      </c>
      <c r="E129" s="37">
        <v>0</v>
      </c>
      <c r="F129" s="37">
        <v>3.2</v>
      </c>
      <c r="G129" s="37">
        <v>13.2</v>
      </c>
      <c r="H129" s="38">
        <v>180</v>
      </c>
      <c r="I129" s="38">
        <f>D129/100*H129</f>
        <v>0.12600000000000003</v>
      </c>
      <c r="J129" s="38">
        <f>E129/100*H129</f>
        <v>0</v>
      </c>
      <c r="K129" s="38">
        <f>F129/100*H129</f>
        <v>5.76</v>
      </c>
      <c r="L129" s="38">
        <f>G129/100*H129</f>
        <v>23.76</v>
      </c>
      <c r="M129" s="37">
        <v>150</v>
      </c>
      <c r="N129" s="37">
        <f>D129/100*M129</f>
        <v>0.10500000000000001</v>
      </c>
      <c r="O129" s="37">
        <f>E129/100*M129</f>
        <v>0</v>
      </c>
      <c r="P129" s="37">
        <f>F129/100*M129</f>
        <v>4.8</v>
      </c>
      <c r="Q129" s="37">
        <f>G129/100*M129</f>
        <v>19.8</v>
      </c>
    </row>
    <row r="130" spans="1:17" ht="19.5" customHeight="1">
      <c r="A130" s="36"/>
      <c r="B130" s="40"/>
      <c r="C130" s="37"/>
      <c r="D130" s="37">
        <f>SUM(D128:D129)</f>
        <v>15.67</v>
      </c>
      <c r="E130" s="37"/>
      <c r="F130" s="37"/>
      <c r="G130" s="37">
        <f>SUM(G128:G129)</f>
        <v>286.9</v>
      </c>
      <c r="H130" s="38"/>
      <c r="I130" s="77">
        <f>SUM(I128:I129)</f>
        <v>15.725999999999999</v>
      </c>
      <c r="J130" s="77">
        <f>SUM(J128:J129)</f>
        <v>12.5</v>
      </c>
      <c r="K130" s="77">
        <f>SUM(K128:K129)</f>
        <v>30.560000000000002</v>
      </c>
      <c r="L130" s="77">
        <f>SUM(L128:L129)</f>
        <v>297.46</v>
      </c>
      <c r="M130" s="78"/>
      <c r="N130" s="78">
        <f>SUM(N128:N129)</f>
        <v>15.705</v>
      </c>
      <c r="O130" s="78">
        <f>SUM(O128:O129)</f>
        <v>12.5</v>
      </c>
      <c r="P130" s="78">
        <f>SUM(P128:P129)</f>
        <v>29.6</v>
      </c>
      <c r="Q130" s="78">
        <f>SUM(Q128:Q129)</f>
        <v>293.5</v>
      </c>
    </row>
    <row r="131" spans="1:17" ht="15" hidden="1">
      <c r="A131" s="99" t="s">
        <v>16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1"/>
    </row>
    <row r="132" spans="1:17" ht="15" hidden="1">
      <c r="A132" s="64"/>
      <c r="B132" s="65"/>
      <c r="C132" s="66"/>
      <c r="D132" s="66"/>
      <c r="E132" s="66"/>
      <c r="F132" s="66"/>
      <c r="G132" s="66"/>
      <c r="H132" s="67"/>
      <c r="I132" s="67"/>
      <c r="J132" s="67"/>
      <c r="K132" s="67"/>
      <c r="L132" s="67"/>
      <c r="M132" s="66"/>
      <c r="N132" s="66"/>
      <c r="O132" s="66"/>
      <c r="P132" s="66"/>
      <c r="Q132" s="66"/>
    </row>
    <row r="133" spans="1:17" ht="15" hidden="1">
      <c r="A133" s="64"/>
      <c r="B133" s="65"/>
      <c r="C133" s="66"/>
      <c r="D133" s="66"/>
      <c r="E133" s="66"/>
      <c r="F133" s="66"/>
      <c r="G133" s="66"/>
      <c r="H133" s="67"/>
      <c r="I133" s="67"/>
      <c r="J133" s="67"/>
      <c r="K133" s="67"/>
      <c r="L133" s="67"/>
      <c r="M133" s="66"/>
      <c r="N133" s="66"/>
      <c r="O133" s="66"/>
      <c r="P133" s="66"/>
      <c r="Q133" s="66"/>
    </row>
    <row r="134" spans="1:17" ht="15" hidden="1">
      <c r="A134" s="64"/>
      <c r="B134" s="65"/>
      <c r="C134" s="66"/>
      <c r="D134" s="66"/>
      <c r="E134" s="66"/>
      <c r="F134" s="66"/>
      <c r="G134" s="66"/>
      <c r="H134" s="67"/>
      <c r="I134" s="67"/>
      <c r="J134" s="67"/>
      <c r="K134" s="67"/>
      <c r="L134" s="67"/>
      <c r="M134" s="66"/>
      <c r="N134" s="66"/>
      <c r="O134" s="66"/>
      <c r="P134" s="66"/>
      <c r="Q134" s="66"/>
    </row>
    <row r="135" spans="1:17" ht="15" hidden="1">
      <c r="A135" s="64"/>
      <c r="B135" s="65"/>
      <c r="C135" s="66"/>
      <c r="D135" s="66"/>
      <c r="E135" s="66"/>
      <c r="F135" s="66"/>
      <c r="G135" s="66"/>
      <c r="H135" s="67"/>
      <c r="I135" s="67"/>
      <c r="J135" s="67"/>
      <c r="K135" s="67"/>
      <c r="L135" s="67"/>
      <c r="M135" s="66"/>
      <c r="N135" s="66"/>
      <c r="O135" s="66"/>
      <c r="P135" s="66"/>
      <c r="Q135" s="66"/>
    </row>
    <row r="136" spans="1:17" ht="15" hidden="1">
      <c r="A136" s="64"/>
      <c r="B136" s="65"/>
      <c r="C136" s="66"/>
      <c r="D136" s="66"/>
      <c r="E136" s="66"/>
      <c r="F136" s="66"/>
      <c r="G136" s="66"/>
      <c r="H136" s="67"/>
      <c r="I136" s="67"/>
      <c r="J136" s="67"/>
      <c r="K136" s="67"/>
      <c r="L136" s="67"/>
      <c r="M136" s="66"/>
      <c r="N136" s="66"/>
      <c r="O136" s="66"/>
      <c r="P136" s="66"/>
      <c r="Q136" s="66"/>
    </row>
    <row r="137" spans="1:17" ht="15" hidden="1">
      <c r="A137" s="64"/>
      <c r="B137" s="65"/>
      <c r="C137" s="66"/>
      <c r="D137" s="66"/>
      <c r="E137" s="66"/>
      <c r="F137" s="66"/>
      <c r="G137" s="66"/>
      <c r="H137" s="67"/>
      <c r="I137" s="67"/>
      <c r="J137" s="67"/>
      <c r="K137" s="67"/>
      <c r="L137" s="67"/>
      <c r="M137" s="66"/>
      <c r="N137" s="66"/>
      <c r="O137" s="66"/>
      <c r="P137" s="66"/>
      <c r="Q137" s="66"/>
    </row>
    <row r="138" spans="1:17" ht="15" hidden="1">
      <c r="A138" s="64"/>
      <c r="B138" s="68"/>
      <c r="C138" s="66"/>
      <c r="D138" s="66"/>
      <c r="E138" s="66"/>
      <c r="F138" s="66"/>
      <c r="G138" s="66"/>
      <c r="H138" s="67"/>
      <c r="I138" s="67"/>
      <c r="J138" s="67"/>
      <c r="K138" s="67"/>
      <c r="L138" s="67"/>
      <c r="M138" s="66"/>
      <c r="N138" s="66"/>
      <c r="O138" s="66"/>
      <c r="P138" s="66"/>
      <c r="Q138" s="66"/>
    </row>
    <row r="139" spans="1:17" ht="15" hidden="1">
      <c r="A139" s="102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4"/>
    </row>
    <row r="140" spans="1:17" ht="15" hidden="1">
      <c r="A140" s="64"/>
      <c r="B140" s="65"/>
      <c r="C140" s="66"/>
      <c r="D140" s="66"/>
      <c r="E140" s="66"/>
      <c r="F140" s="66"/>
      <c r="G140" s="66"/>
      <c r="H140" s="67"/>
      <c r="I140" s="67"/>
      <c r="J140" s="67"/>
      <c r="K140" s="67"/>
      <c r="L140" s="67"/>
      <c r="M140" s="66"/>
      <c r="N140" s="66"/>
      <c r="O140" s="66"/>
      <c r="P140" s="66"/>
      <c r="Q140" s="66"/>
    </row>
    <row r="141" spans="1:17" ht="15" hidden="1">
      <c r="A141" s="64"/>
      <c r="B141" s="65"/>
      <c r="C141" s="66"/>
      <c r="D141" s="66"/>
      <c r="E141" s="66"/>
      <c r="F141" s="66"/>
      <c r="G141" s="66"/>
      <c r="H141" s="67"/>
      <c r="I141" s="67"/>
      <c r="J141" s="67"/>
      <c r="K141" s="67"/>
      <c r="L141" s="67"/>
      <c r="M141" s="66"/>
      <c r="N141" s="66"/>
      <c r="O141" s="66"/>
      <c r="P141" s="66"/>
      <c r="Q141" s="66"/>
    </row>
    <row r="142" spans="1:17" ht="15" hidden="1">
      <c r="A142" s="64"/>
      <c r="B142" s="68"/>
      <c r="C142" s="66"/>
      <c r="D142" s="66"/>
      <c r="E142" s="66"/>
      <c r="F142" s="66"/>
      <c r="G142" s="66"/>
      <c r="H142" s="67"/>
      <c r="I142" s="67"/>
      <c r="J142" s="67"/>
      <c r="K142" s="67"/>
      <c r="L142" s="67"/>
      <c r="M142" s="66"/>
      <c r="N142" s="66"/>
      <c r="O142" s="66"/>
      <c r="P142" s="66"/>
      <c r="Q142" s="66"/>
    </row>
    <row r="143" spans="1:17" ht="18">
      <c r="A143" s="64"/>
      <c r="B143" s="68"/>
      <c r="C143" s="66"/>
      <c r="D143" s="66">
        <f>D115+D118+D126+D130</f>
        <v>99.94000000000001</v>
      </c>
      <c r="E143" s="66"/>
      <c r="F143" s="66"/>
      <c r="G143" s="66">
        <f>G115+G118+G126+G130</f>
        <v>1804.62</v>
      </c>
      <c r="H143" s="67"/>
      <c r="I143" s="76">
        <f>I142+I138+I130+I126+I118+I115</f>
        <v>83.666</v>
      </c>
      <c r="J143" s="76">
        <f>J142+J138+J130+J126+J118+J115</f>
        <v>43.018</v>
      </c>
      <c r="K143" s="76">
        <f>K142+K138+K130+K126+K118+K115</f>
        <v>199.744</v>
      </c>
      <c r="L143" s="76">
        <f>L142+L138+L130+L126+L118+L115</f>
        <v>1399.6509999999998</v>
      </c>
      <c r="M143" s="76"/>
      <c r="N143" s="76">
        <f>N142+N138+N130+N126+N118+N115</f>
        <v>70.049</v>
      </c>
      <c r="O143" s="76">
        <f>O142+O138+O130+O126+O118+O115</f>
        <v>36.159000000000006</v>
      </c>
      <c r="P143" s="76">
        <f>P142+P138+P130+P126+P118+P115</f>
        <v>165.367</v>
      </c>
      <c r="Q143" s="76">
        <f>Q142+Q138+Q130+Q126+Q118+Q115</f>
        <v>1166.495</v>
      </c>
    </row>
    <row r="144" spans="1:17" ht="30" customHeight="1">
      <c r="A144" s="95" t="s">
        <v>29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</row>
    <row r="145" spans="1:17" ht="16.5" customHeight="1">
      <c r="A145" s="97" t="s">
        <v>9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1:17" s="1" customFormat="1" ht="18">
      <c r="A146" s="36" t="s">
        <v>112</v>
      </c>
      <c r="B146" s="11" t="s">
        <v>113</v>
      </c>
      <c r="C146" s="37">
        <v>100</v>
      </c>
      <c r="D146" s="37">
        <v>4.08</v>
      </c>
      <c r="E146" s="37">
        <v>5.08</v>
      </c>
      <c r="F146" s="37">
        <v>18.83</v>
      </c>
      <c r="G146" s="37">
        <v>137.42</v>
      </c>
      <c r="H146" s="38">
        <v>180</v>
      </c>
      <c r="I146" s="38">
        <f>D146/100*H146</f>
        <v>7.344</v>
      </c>
      <c r="J146" s="38">
        <f>E146/100*H146</f>
        <v>9.144</v>
      </c>
      <c r="K146" s="38">
        <f>F146/100*H146</f>
        <v>33.894</v>
      </c>
      <c r="L146" s="38">
        <f>G146/100*H146</f>
        <v>247.35599999999997</v>
      </c>
      <c r="M146" s="39">
        <v>150</v>
      </c>
      <c r="N146" s="38">
        <f>I146/100*M146</f>
        <v>11.016</v>
      </c>
      <c r="O146" s="38">
        <f>J146/100*M146</f>
        <v>13.716000000000001</v>
      </c>
      <c r="P146" s="38">
        <f>K146/100*M146</f>
        <v>50.840999999999994</v>
      </c>
      <c r="Q146" s="38">
        <f>L146/100*M146</f>
        <v>371.03399999999993</v>
      </c>
    </row>
    <row r="147" spans="1:17" ht="0.75" customHeight="1" hidden="1">
      <c r="A147" s="36"/>
      <c r="B147" s="11"/>
      <c r="C147" s="37"/>
      <c r="D147" s="37"/>
      <c r="E147" s="37"/>
      <c r="F147" s="37"/>
      <c r="G147" s="37"/>
      <c r="H147" s="38"/>
      <c r="I147" s="38"/>
      <c r="J147" s="38"/>
      <c r="K147" s="38"/>
      <c r="L147" s="38"/>
      <c r="M147" s="37"/>
      <c r="N147" s="37"/>
      <c r="O147" s="37"/>
      <c r="P147" s="37"/>
      <c r="Q147" s="37"/>
    </row>
    <row r="148" spans="1:17" s="2" customFormat="1" ht="18">
      <c r="A148" s="36" t="s">
        <v>86</v>
      </c>
      <c r="B148" s="11" t="s">
        <v>15</v>
      </c>
      <c r="C148" s="37">
        <v>100</v>
      </c>
      <c r="D148" s="37">
        <v>0.07</v>
      </c>
      <c r="E148" s="37">
        <v>0</v>
      </c>
      <c r="F148" s="37">
        <v>3.2</v>
      </c>
      <c r="G148" s="37">
        <v>13.2</v>
      </c>
      <c r="H148" s="38">
        <v>180</v>
      </c>
      <c r="I148" s="38">
        <f>D148/100*H148</f>
        <v>0.12600000000000003</v>
      </c>
      <c r="J148" s="38">
        <f>E148/100*H148</f>
        <v>0</v>
      </c>
      <c r="K148" s="38">
        <f>F148/100*H148</f>
        <v>5.76</v>
      </c>
      <c r="L148" s="38">
        <f>G148/100*H148</f>
        <v>23.76</v>
      </c>
      <c r="M148" s="37">
        <v>150</v>
      </c>
      <c r="N148" s="37">
        <f>D148/100*M148</f>
        <v>0.10500000000000001</v>
      </c>
      <c r="O148" s="37">
        <f>E148/100*M148</f>
        <v>0</v>
      </c>
      <c r="P148" s="37">
        <f>F148/100*M148</f>
        <v>4.8</v>
      </c>
      <c r="Q148" s="37">
        <f>G148/100*M148</f>
        <v>19.8</v>
      </c>
    </row>
    <row r="149" spans="1:17" ht="18">
      <c r="A149" s="36">
        <v>78</v>
      </c>
      <c r="B149" s="12" t="s">
        <v>27</v>
      </c>
      <c r="C149" s="37">
        <v>100</v>
      </c>
      <c r="D149" s="37">
        <v>4.51</v>
      </c>
      <c r="E149" s="37">
        <v>7.13</v>
      </c>
      <c r="F149" s="37">
        <v>25.2</v>
      </c>
      <c r="G149" s="37">
        <v>282.2</v>
      </c>
      <c r="H149" s="38">
        <v>65</v>
      </c>
      <c r="I149" s="38">
        <f>D149/100*H149</f>
        <v>2.9315</v>
      </c>
      <c r="J149" s="38">
        <f>E149/100*H149</f>
        <v>4.6345</v>
      </c>
      <c r="K149" s="38">
        <f>F149/100*H149</f>
        <v>16.38</v>
      </c>
      <c r="L149" s="38">
        <f>G149/100*H149</f>
        <v>183.43</v>
      </c>
      <c r="M149" s="37">
        <v>45</v>
      </c>
      <c r="N149" s="37">
        <f>D149/100*M149</f>
        <v>2.0295</v>
      </c>
      <c r="O149" s="37">
        <f>E149/100*M149</f>
        <v>3.2085</v>
      </c>
      <c r="P149" s="37">
        <f>F149/100*M149</f>
        <v>11.34</v>
      </c>
      <c r="Q149" s="37">
        <f>G149/100*M149</f>
        <v>126.99000000000001</v>
      </c>
    </row>
    <row r="150" spans="1:17" ht="18">
      <c r="A150" s="36"/>
      <c r="B150" s="40"/>
      <c r="C150" s="37"/>
      <c r="D150" s="37">
        <f>SUM(D146:D149)</f>
        <v>8.66</v>
      </c>
      <c r="E150" s="37">
        <f>SUM(E146:E149)</f>
        <v>12.21</v>
      </c>
      <c r="F150" s="37">
        <f>SUM(F146:F149)</f>
        <v>47.23</v>
      </c>
      <c r="G150" s="37">
        <f>SUM(G146:G149)</f>
        <v>432.81999999999994</v>
      </c>
      <c r="H150" s="38"/>
      <c r="I150" s="77">
        <f>SUM(I146:I149)</f>
        <v>10.4015</v>
      </c>
      <c r="J150" s="77">
        <f>SUM(J146:J149)</f>
        <v>13.778500000000001</v>
      </c>
      <c r="K150" s="77">
        <f>SUM(K146:K149)</f>
        <v>56.03399999999999</v>
      </c>
      <c r="L150" s="77">
        <f>SUM(L146:L149)</f>
        <v>454.546</v>
      </c>
      <c r="M150" s="78"/>
      <c r="N150" s="78">
        <f>SUM(N146:N149)</f>
        <v>13.150500000000001</v>
      </c>
      <c r="O150" s="78">
        <f>SUM(O146:O149)</f>
        <v>16.924500000000002</v>
      </c>
      <c r="P150" s="78">
        <f>SUM(P146:P149)</f>
        <v>66.981</v>
      </c>
      <c r="Q150" s="78">
        <f>SUM(Q146:Q149)</f>
        <v>517.824</v>
      </c>
    </row>
    <row r="151" spans="1:17" ht="15" customHeight="1">
      <c r="A151" s="92" t="s">
        <v>11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1:17" s="1" customFormat="1" ht="18">
      <c r="A152" s="36">
        <v>154</v>
      </c>
      <c r="B152" s="11" t="s">
        <v>47</v>
      </c>
      <c r="C152" s="37">
        <v>100</v>
      </c>
      <c r="D152" s="37">
        <v>0.5</v>
      </c>
      <c r="E152" s="37">
        <v>0</v>
      </c>
      <c r="F152" s="37">
        <v>14</v>
      </c>
      <c r="G152" s="37">
        <v>58</v>
      </c>
      <c r="H152" s="38">
        <v>180</v>
      </c>
      <c r="I152" s="38">
        <f>D152/100*H152</f>
        <v>0.9</v>
      </c>
      <c r="J152" s="38">
        <f>E152/100*H152</f>
        <v>0</v>
      </c>
      <c r="K152" s="38">
        <f>F152/100*H152</f>
        <v>25.200000000000003</v>
      </c>
      <c r="L152" s="38">
        <f>G152/100*H152</f>
        <v>104.39999999999999</v>
      </c>
      <c r="M152" s="39">
        <v>150</v>
      </c>
      <c r="N152" s="38">
        <f>I152/100*M152</f>
        <v>1.35</v>
      </c>
      <c r="O152" s="38">
        <f>J152/100*M152</f>
        <v>0</v>
      </c>
      <c r="P152" s="38">
        <f>K152/100*M152</f>
        <v>37.8</v>
      </c>
      <c r="Q152" s="38">
        <f>L152/100*M152</f>
        <v>156.59999999999997</v>
      </c>
    </row>
    <row r="153" spans="1:17" ht="18">
      <c r="A153" s="36"/>
      <c r="B153" s="40"/>
      <c r="C153" s="37"/>
      <c r="D153" s="37"/>
      <c r="E153" s="37"/>
      <c r="F153" s="37"/>
      <c r="G153" s="37"/>
      <c r="H153" s="38"/>
      <c r="I153" s="77">
        <f>I152</f>
        <v>0.9</v>
      </c>
      <c r="J153" s="77">
        <f>J152</f>
        <v>0</v>
      </c>
      <c r="K153" s="77">
        <f>K152</f>
        <v>25.200000000000003</v>
      </c>
      <c r="L153" s="77">
        <f>L152</f>
        <v>104.39999999999999</v>
      </c>
      <c r="M153" s="78"/>
      <c r="N153" s="78">
        <f>SUM(N152)</f>
        <v>1.35</v>
      </c>
      <c r="O153" s="78">
        <f>SUM(O152)</f>
        <v>0</v>
      </c>
      <c r="P153" s="78">
        <f>SUM(P152)</f>
        <v>37.8</v>
      </c>
      <c r="Q153" s="78">
        <f>SUM(Q152)</f>
        <v>156.59999999999997</v>
      </c>
    </row>
    <row r="154" spans="1:17" ht="14.25" customHeight="1">
      <c r="A154" s="92" t="s">
        <v>12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1:17" ht="18" hidden="1">
      <c r="A155" s="36"/>
      <c r="B155" s="11"/>
      <c r="C155" s="37"/>
      <c r="D155" s="37"/>
      <c r="E155" s="37"/>
      <c r="F155" s="37"/>
      <c r="G155" s="37"/>
      <c r="H155" s="38"/>
      <c r="I155" s="38"/>
      <c r="J155" s="38"/>
      <c r="K155" s="38"/>
      <c r="L155" s="38"/>
      <c r="M155" s="37"/>
      <c r="N155" s="37"/>
      <c r="O155" s="37"/>
      <c r="P155" s="37"/>
      <c r="Q155" s="37"/>
    </row>
    <row r="156" spans="1:17" s="1" customFormat="1" ht="18">
      <c r="A156" s="36" t="s">
        <v>63</v>
      </c>
      <c r="B156" s="11" t="s">
        <v>51</v>
      </c>
      <c r="C156" s="37">
        <v>100</v>
      </c>
      <c r="D156" s="37">
        <v>2</v>
      </c>
      <c r="E156" s="37">
        <v>7</v>
      </c>
      <c r="F156" s="37">
        <v>10.33</v>
      </c>
      <c r="G156" s="37">
        <v>52.33</v>
      </c>
      <c r="H156" s="38">
        <v>60</v>
      </c>
      <c r="I156" s="38">
        <f aca="true" t="shared" si="24" ref="I156:I163">D156/100*H156</f>
        <v>1.2</v>
      </c>
      <c r="J156" s="38">
        <f aca="true" t="shared" si="25" ref="J156:J163">E156/100*H156</f>
        <v>4.2</v>
      </c>
      <c r="K156" s="38">
        <f aca="true" t="shared" si="26" ref="K156:K163">F156/100*H156</f>
        <v>6.198</v>
      </c>
      <c r="L156" s="38">
        <f aca="true" t="shared" si="27" ref="L156:L163">G156/100*H156</f>
        <v>31.398</v>
      </c>
      <c r="M156" s="37">
        <v>40</v>
      </c>
      <c r="N156" s="37">
        <f aca="true" t="shared" si="28" ref="N156:N163">D156/100*M156</f>
        <v>0.8</v>
      </c>
      <c r="O156" s="37">
        <f aca="true" t="shared" si="29" ref="O156:O163">E156/100*M156</f>
        <v>2.8000000000000003</v>
      </c>
      <c r="P156" s="37">
        <f aca="true" t="shared" si="30" ref="P156:P163">F156/100*M156</f>
        <v>4.132</v>
      </c>
      <c r="Q156" s="37">
        <f aca="true" t="shared" si="31" ref="Q156:Q163">G156/100*M156</f>
        <v>20.932</v>
      </c>
    </row>
    <row r="157" spans="1:17" s="1" customFormat="1" ht="18">
      <c r="A157" s="41" t="s">
        <v>103</v>
      </c>
      <c r="B157" s="42" t="s">
        <v>122</v>
      </c>
      <c r="C157" s="43">
        <v>100</v>
      </c>
      <c r="D157" s="43">
        <v>2.31</v>
      </c>
      <c r="E157" s="43">
        <v>2.81</v>
      </c>
      <c r="F157" s="43">
        <v>2.86</v>
      </c>
      <c r="G157" s="43">
        <v>46.1</v>
      </c>
      <c r="H157" s="44">
        <v>180</v>
      </c>
      <c r="I157" s="38">
        <f t="shared" si="24"/>
        <v>4.1579999999999995</v>
      </c>
      <c r="J157" s="38">
        <f t="shared" si="25"/>
        <v>5.058</v>
      </c>
      <c r="K157" s="38">
        <f t="shared" si="26"/>
        <v>5.148</v>
      </c>
      <c r="L157" s="38">
        <f t="shared" si="27"/>
        <v>82.98</v>
      </c>
      <c r="M157" s="43">
        <v>150</v>
      </c>
      <c r="N157" s="37">
        <f>D157/100*M157</f>
        <v>3.465</v>
      </c>
      <c r="O157" s="37">
        <f>E157/100*M157</f>
        <v>4.215</v>
      </c>
      <c r="P157" s="37">
        <f>F157/100*M157</f>
        <v>4.29</v>
      </c>
      <c r="Q157" s="37">
        <f>G157/100*M157</f>
        <v>69.15</v>
      </c>
    </row>
    <row r="158" spans="1:17" ht="18">
      <c r="A158" s="36" t="s">
        <v>84</v>
      </c>
      <c r="B158" s="11" t="s">
        <v>21</v>
      </c>
      <c r="C158" s="37">
        <v>100</v>
      </c>
      <c r="D158" s="37">
        <v>2.17</v>
      </c>
      <c r="E158" s="37">
        <v>3.5</v>
      </c>
      <c r="F158" s="37">
        <v>13.17</v>
      </c>
      <c r="G158" s="37">
        <v>92.92</v>
      </c>
      <c r="H158" s="38">
        <v>150</v>
      </c>
      <c r="I158" s="38">
        <f>D158/100*H158</f>
        <v>3.255</v>
      </c>
      <c r="J158" s="38">
        <f>E158/100*H158</f>
        <v>5.250000000000001</v>
      </c>
      <c r="K158" s="38">
        <f>F158/100*H158</f>
        <v>19.755000000000003</v>
      </c>
      <c r="L158" s="38">
        <f>G158/100*H158</f>
        <v>139.38</v>
      </c>
      <c r="M158" s="37">
        <v>120</v>
      </c>
      <c r="N158" s="37">
        <f t="shared" si="28"/>
        <v>2.604</v>
      </c>
      <c r="O158" s="37">
        <f t="shared" si="29"/>
        <v>4.2</v>
      </c>
      <c r="P158" s="37">
        <f t="shared" si="30"/>
        <v>15.804000000000002</v>
      </c>
      <c r="Q158" s="37">
        <f t="shared" si="31"/>
        <v>111.504</v>
      </c>
    </row>
    <row r="159" spans="1:17" ht="18">
      <c r="A159" s="36" t="s">
        <v>130</v>
      </c>
      <c r="B159" s="11" t="s">
        <v>140</v>
      </c>
      <c r="C159" s="37">
        <v>100</v>
      </c>
      <c r="D159" s="37">
        <v>3.3</v>
      </c>
      <c r="E159" s="37">
        <v>2.4</v>
      </c>
      <c r="F159" s="37">
        <v>8.9</v>
      </c>
      <c r="G159" s="37">
        <v>70.8</v>
      </c>
      <c r="H159" s="38">
        <v>45</v>
      </c>
      <c r="I159" s="38">
        <f>D159/100*H159</f>
        <v>1.485</v>
      </c>
      <c r="J159" s="38">
        <f>E159/100*H159</f>
        <v>1.08</v>
      </c>
      <c r="K159" s="38">
        <f>F159/100*H159</f>
        <v>4.005000000000001</v>
      </c>
      <c r="L159" s="38">
        <f>G159/100*H159</f>
        <v>31.86</v>
      </c>
      <c r="M159" s="37">
        <v>40</v>
      </c>
      <c r="N159" s="37">
        <f>D159/100*M159</f>
        <v>1.32</v>
      </c>
      <c r="O159" s="37">
        <f>E159/100*M159</f>
        <v>0.96</v>
      </c>
      <c r="P159" s="37">
        <f>F159/100*M159</f>
        <v>3.5600000000000005</v>
      </c>
      <c r="Q159" s="37">
        <f>G159/100*M159</f>
        <v>28.32</v>
      </c>
    </row>
    <row r="160" spans="1:17" s="1" customFormat="1" ht="18">
      <c r="A160" s="36" t="s">
        <v>138</v>
      </c>
      <c r="B160" s="11" t="s">
        <v>139</v>
      </c>
      <c r="C160" s="37">
        <v>100</v>
      </c>
      <c r="D160" s="37">
        <v>14</v>
      </c>
      <c r="E160" s="37">
        <v>2.83</v>
      </c>
      <c r="F160" s="37">
        <v>8.5</v>
      </c>
      <c r="G160" s="37">
        <v>114.33</v>
      </c>
      <c r="H160" s="38">
        <v>80</v>
      </c>
      <c r="I160" s="38">
        <f>D160/100*H160</f>
        <v>11.200000000000001</v>
      </c>
      <c r="J160" s="38">
        <f>E160/100*H160</f>
        <v>2.2640000000000002</v>
      </c>
      <c r="K160" s="38">
        <f>F160/100*H160</f>
        <v>6.800000000000001</v>
      </c>
      <c r="L160" s="38">
        <f>G160/100*H160</f>
        <v>91.464</v>
      </c>
      <c r="M160" s="39">
        <v>60</v>
      </c>
      <c r="N160" s="38">
        <f>I160/100*M160</f>
        <v>6.720000000000001</v>
      </c>
      <c r="O160" s="38">
        <f>J160/100*M160</f>
        <v>1.3584000000000003</v>
      </c>
      <c r="P160" s="38">
        <f>K160/100*M160</f>
        <v>4.08</v>
      </c>
      <c r="Q160" s="38">
        <f>L160/100*M160</f>
        <v>54.8784</v>
      </c>
    </row>
    <row r="161" spans="1:17" ht="20.25" customHeight="1">
      <c r="A161" s="36" t="s">
        <v>93</v>
      </c>
      <c r="B161" s="11" t="s">
        <v>13</v>
      </c>
      <c r="C161" s="37">
        <v>100</v>
      </c>
      <c r="D161" s="37">
        <v>0.27</v>
      </c>
      <c r="E161" s="37">
        <v>0</v>
      </c>
      <c r="F161" s="37">
        <v>9.93</v>
      </c>
      <c r="G161" s="37">
        <v>40.53</v>
      </c>
      <c r="H161" s="38">
        <v>180</v>
      </c>
      <c r="I161" s="38">
        <f>D161/100*H161</f>
        <v>0.48600000000000004</v>
      </c>
      <c r="J161" s="38">
        <f>E161/100*H161</f>
        <v>0</v>
      </c>
      <c r="K161" s="38">
        <f>F161/100*H161</f>
        <v>17.874</v>
      </c>
      <c r="L161" s="38">
        <f>G161/100*H161</f>
        <v>72.954</v>
      </c>
      <c r="M161" s="37">
        <v>150</v>
      </c>
      <c r="N161" s="37">
        <f t="shared" si="28"/>
        <v>0.405</v>
      </c>
      <c r="O161" s="37">
        <f t="shared" si="29"/>
        <v>0</v>
      </c>
      <c r="P161" s="37">
        <f t="shared" si="30"/>
        <v>14.895</v>
      </c>
      <c r="Q161" s="37">
        <f t="shared" si="31"/>
        <v>60.795</v>
      </c>
    </row>
    <row r="162" spans="1:17" ht="19.5" customHeight="1">
      <c r="A162" s="36">
        <v>148</v>
      </c>
      <c r="B162" s="11" t="s">
        <v>48</v>
      </c>
      <c r="C162" s="37">
        <v>100</v>
      </c>
      <c r="D162" s="37">
        <v>6</v>
      </c>
      <c r="E162" s="37">
        <v>1</v>
      </c>
      <c r="F162" s="37">
        <v>44.33</v>
      </c>
      <c r="G162" s="37">
        <v>189</v>
      </c>
      <c r="H162" s="38">
        <v>50</v>
      </c>
      <c r="I162" s="38">
        <f t="shared" si="24"/>
        <v>3</v>
      </c>
      <c r="J162" s="38">
        <f t="shared" si="25"/>
        <v>0.5</v>
      </c>
      <c r="K162" s="38">
        <f t="shared" si="26"/>
        <v>22.165</v>
      </c>
      <c r="L162" s="38">
        <f t="shared" si="27"/>
        <v>94.5</v>
      </c>
      <c r="M162" s="37">
        <v>40</v>
      </c>
      <c r="N162" s="37">
        <f t="shared" si="28"/>
        <v>2.4</v>
      </c>
      <c r="O162" s="37">
        <f t="shared" si="29"/>
        <v>0.4</v>
      </c>
      <c r="P162" s="37">
        <f t="shared" si="30"/>
        <v>17.732</v>
      </c>
      <c r="Q162" s="37">
        <f t="shared" si="31"/>
        <v>75.6</v>
      </c>
    </row>
    <row r="163" spans="1:17" ht="18">
      <c r="A163" s="36" t="s">
        <v>57</v>
      </c>
      <c r="B163" s="11" t="s">
        <v>58</v>
      </c>
      <c r="C163" s="37">
        <v>100</v>
      </c>
      <c r="D163" s="37">
        <v>8.42</v>
      </c>
      <c r="E163" s="37">
        <v>1.07</v>
      </c>
      <c r="F163" s="37">
        <v>51.57</v>
      </c>
      <c r="G163" s="37">
        <v>249.04</v>
      </c>
      <c r="H163" s="38">
        <v>50</v>
      </c>
      <c r="I163" s="38">
        <f t="shared" si="24"/>
        <v>4.21</v>
      </c>
      <c r="J163" s="38">
        <f t="shared" si="25"/>
        <v>0.535</v>
      </c>
      <c r="K163" s="38">
        <f t="shared" si="26"/>
        <v>25.785000000000004</v>
      </c>
      <c r="L163" s="38">
        <f t="shared" si="27"/>
        <v>124.51999999999998</v>
      </c>
      <c r="M163" s="37">
        <v>40</v>
      </c>
      <c r="N163" s="37">
        <f t="shared" si="28"/>
        <v>3.368</v>
      </c>
      <c r="O163" s="37">
        <f t="shared" si="29"/>
        <v>0.42800000000000005</v>
      </c>
      <c r="P163" s="37">
        <f t="shared" si="30"/>
        <v>20.628</v>
      </c>
      <c r="Q163" s="37">
        <f t="shared" si="31"/>
        <v>99.61599999999999</v>
      </c>
    </row>
    <row r="164" spans="1:17" ht="18">
      <c r="A164" s="36"/>
      <c r="B164" s="40"/>
      <c r="C164" s="37"/>
      <c r="D164" s="37">
        <f>SUM(D156:D163)</f>
        <v>38.47</v>
      </c>
      <c r="E164" s="37">
        <f>SUM(E156:E163)</f>
        <v>20.61</v>
      </c>
      <c r="F164" s="37">
        <f>SUM(F160:F163)</f>
        <v>114.33</v>
      </c>
      <c r="G164" s="37">
        <f>SUM(G156:G163)</f>
        <v>855.05</v>
      </c>
      <c r="H164" s="38"/>
      <c r="I164" s="77">
        <f>SUM(I155:I163)</f>
        <v>28.994000000000003</v>
      </c>
      <c r="J164" s="77">
        <f>SUM(J155:J163)</f>
        <v>18.887</v>
      </c>
      <c r="K164" s="77">
        <f>SUM(K155:K163)</f>
        <v>107.72999999999999</v>
      </c>
      <c r="L164" s="77">
        <f>SUM(L155:L163)</f>
        <v>669.056</v>
      </c>
      <c r="M164" s="78"/>
      <c r="N164" s="78">
        <f>SUM(N155:N163)</f>
        <v>21.081999999999997</v>
      </c>
      <c r="O164" s="78">
        <f>SUM(O155:O163)</f>
        <v>14.361400000000001</v>
      </c>
      <c r="P164" s="78">
        <f>SUM(P155:P163)</f>
        <v>85.121</v>
      </c>
      <c r="Q164" s="78">
        <f>SUM(Q155:Q163)</f>
        <v>520.7954</v>
      </c>
    </row>
    <row r="165" spans="1:17" ht="15.75" customHeight="1">
      <c r="A165" s="92" t="s">
        <v>14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1:17" s="3" customFormat="1" ht="18">
      <c r="A166" s="36">
        <v>60</v>
      </c>
      <c r="B166" s="11" t="s">
        <v>39</v>
      </c>
      <c r="C166" s="37">
        <v>100</v>
      </c>
      <c r="D166" s="37">
        <v>4.8</v>
      </c>
      <c r="E166" s="37">
        <v>2.8</v>
      </c>
      <c r="F166" s="37">
        <v>77.7</v>
      </c>
      <c r="G166" s="37">
        <v>355.2</v>
      </c>
      <c r="H166" s="38">
        <v>60</v>
      </c>
      <c r="I166" s="38">
        <f>D166/100*H166</f>
        <v>2.88</v>
      </c>
      <c r="J166" s="38">
        <f>E166/100*H166</f>
        <v>1.6799999999999997</v>
      </c>
      <c r="K166" s="38">
        <f>F166/100*H166</f>
        <v>46.620000000000005</v>
      </c>
      <c r="L166" s="38">
        <f>G166/100*H166</f>
        <v>213.12</v>
      </c>
      <c r="M166" s="37">
        <v>40</v>
      </c>
      <c r="N166" s="37">
        <f>D166/100*M166</f>
        <v>1.92</v>
      </c>
      <c r="O166" s="37">
        <f>E166/100*M166</f>
        <v>1.1199999999999999</v>
      </c>
      <c r="P166" s="37">
        <f>F166/100*M166</f>
        <v>31.080000000000002</v>
      </c>
      <c r="Q166" s="37">
        <f>G166/100*M166</f>
        <v>142.08</v>
      </c>
    </row>
    <row r="167" spans="1:17" ht="23.25" customHeight="1">
      <c r="A167" s="36">
        <v>123</v>
      </c>
      <c r="B167" s="11" t="s">
        <v>46</v>
      </c>
      <c r="C167" s="37">
        <v>100</v>
      </c>
      <c r="D167" s="37">
        <v>2.9</v>
      </c>
      <c r="E167" s="37">
        <v>2.5</v>
      </c>
      <c r="F167" s="37">
        <v>4.8</v>
      </c>
      <c r="G167" s="37">
        <v>54</v>
      </c>
      <c r="H167" s="38">
        <v>180</v>
      </c>
      <c r="I167" s="38">
        <f>D167/100*H167</f>
        <v>5.22</v>
      </c>
      <c r="J167" s="38">
        <f>E167/100*H167</f>
        <v>4.5</v>
      </c>
      <c r="K167" s="38">
        <f>F167/100*H167</f>
        <v>8.64</v>
      </c>
      <c r="L167" s="38">
        <f>G167/100*H167</f>
        <v>97.2</v>
      </c>
      <c r="M167" s="37">
        <v>150</v>
      </c>
      <c r="N167" s="37">
        <f>D167/100*M167</f>
        <v>4.35</v>
      </c>
      <c r="O167" s="37">
        <f>E167/100*M167</f>
        <v>3.75</v>
      </c>
      <c r="P167" s="37">
        <f>F167/100*M167</f>
        <v>7.2</v>
      </c>
      <c r="Q167" s="37">
        <f>G167/100*M167</f>
        <v>81</v>
      </c>
    </row>
    <row r="168" spans="1:17" s="1" customFormat="1" ht="18">
      <c r="A168" s="36">
        <v>96</v>
      </c>
      <c r="B168" s="11" t="s">
        <v>25</v>
      </c>
      <c r="C168" s="37">
        <v>100</v>
      </c>
      <c r="D168" s="37">
        <v>0.4</v>
      </c>
      <c r="E168" s="37">
        <v>0</v>
      </c>
      <c r="F168" s="37">
        <v>11.26</v>
      </c>
      <c r="G168" s="37">
        <v>46.64</v>
      </c>
      <c r="H168" s="38">
        <v>100</v>
      </c>
      <c r="I168" s="38">
        <f>D168/100*H168</f>
        <v>0.4</v>
      </c>
      <c r="J168" s="38">
        <f>E168/100*H168</f>
        <v>0</v>
      </c>
      <c r="K168" s="38">
        <f>F168/100*H168</f>
        <v>11.26</v>
      </c>
      <c r="L168" s="38">
        <f>G168/100*H168</f>
        <v>46.64</v>
      </c>
      <c r="M168" s="37">
        <v>95</v>
      </c>
      <c r="N168" s="37">
        <f>D168/100*M168</f>
        <v>0.38</v>
      </c>
      <c r="O168" s="37">
        <f>E168/100*M168</f>
        <v>0</v>
      </c>
      <c r="P168" s="37">
        <f>F168/100*M168</f>
        <v>10.697</v>
      </c>
      <c r="Q168" s="37">
        <f>G168/100*M168</f>
        <v>44.308</v>
      </c>
    </row>
    <row r="169" spans="1:17" ht="21" customHeight="1">
      <c r="A169" s="36"/>
      <c r="B169" s="40"/>
      <c r="C169" s="37"/>
      <c r="D169" s="37"/>
      <c r="E169" s="37"/>
      <c r="F169" s="37"/>
      <c r="G169" s="37"/>
      <c r="H169" s="38"/>
      <c r="I169" s="77">
        <f>SUM(I166:I168)</f>
        <v>8.5</v>
      </c>
      <c r="J169" s="77">
        <f>SUM(J166:J168)</f>
        <v>6.18</v>
      </c>
      <c r="K169" s="77">
        <f>SUM(K166:K168)</f>
        <v>66.52000000000001</v>
      </c>
      <c r="L169" s="77">
        <f>SUM(L166:L168)</f>
        <v>356.96</v>
      </c>
      <c r="M169" s="78"/>
      <c r="N169" s="78">
        <f>SUM(N166:N168)</f>
        <v>6.6499999999999995</v>
      </c>
      <c r="O169" s="78">
        <f>SUM(O166:O168)</f>
        <v>4.87</v>
      </c>
      <c r="P169" s="78">
        <f>SUM(P166:P168)</f>
        <v>48.977000000000004</v>
      </c>
      <c r="Q169" s="78">
        <f>SUM(Q166:Q168)</f>
        <v>267.38800000000003</v>
      </c>
    </row>
    <row r="170" spans="1:17" ht="18" hidden="1">
      <c r="A170" s="86" t="s">
        <v>16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8"/>
    </row>
    <row r="171" spans="1:17" ht="18" hidden="1">
      <c r="A171" s="36"/>
      <c r="B171" s="11"/>
      <c r="C171" s="37"/>
      <c r="D171" s="37"/>
      <c r="E171" s="37"/>
      <c r="F171" s="37"/>
      <c r="G171" s="37"/>
      <c r="H171" s="38"/>
      <c r="I171" s="38"/>
      <c r="J171" s="38"/>
      <c r="K171" s="38"/>
      <c r="L171" s="38"/>
      <c r="M171" s="37"/>
      <c r="N171" s="37"/>
      <c r="O171" s="37"/>
      <c r="P171" s="37"/>
      <c r="Q171" s="37"/>
    </row>
    <row r="172" spans="1:17" ht="18" hidden="1">
      <c r="A172" s="36"/>
      <c r="B172" s="11"/>
      <c r="C172" s="37"/>
      <c r="D172" s="37"/>
      <c r="E172" s="37"/>
      <c r="F172" s="37"/>
      <c r="G172" s="37"/>
      <c r="H172" s="38"/>
      <c r="I172" s="38"/>
      <c r="J172" s="38"/>
      <c r="K172" s="38"/>
      <c r="L172" s="38"/>
      <c r="M172" s="37"/>
      <c r="N172" s="37"/>
      <c r="O172" s="37"/>
      <c r="P172" s="37"/>
      <c r="Q172" s="37"/>
    </row>
    <row r="173" spans="1:17" ht="18" hidden="1">
      <c r="A173" s="36"/>
      <c r="B173" s="11"/>
      <c r="C173" s="37"/>
      <c r="D173" s="37"/>
      <c r="E173" s="37"/>
      <c r="F173" s="37"/>
      <c r="G173" s="37"/>
      <c r="H173" s="38"/>
      <c r="I173" s="38"/>
      <c r="J173" s="38"/>
      <c r="K173" s="38"/>
      <c r="L173" s="38"/>
      <c r="M173" s="37"/>
      <c r="N173" s="37"/>
      <c r="O173" s="37"/>
      <c r="P173" s="37"/>
      <c r="Q173" s="37"/>
    </row>
    <row r="174" spans="1:17" ht="18" hidden="1">
      <c r="A174" s="36"/>
      <c r="B174" s="11"/>
      <c r="C174" s="37"/>
      <c r="D174" s="37"/>
      <c r="E174" s="37"/>
      <c r="F174" s="37"/>
      <c r="G174" s="37"/>
      <c r="H174" s="38"/>
      <c r="I174" s="38"/>
      <c r="J174" s="38"/>
      <c r="K174" s="38"/>
      <c r="L174" s="38"/>
      <c r="M174" s="37"/>
      <c r="N174" s="37"/>
      <c r="O174" s="37"/>
      <c r="P174" s="37"/>
      <c r="Q174" s="37"/>
    </row>
    <row r="175" spans="1:17" ht="18" hidden="1">
      <c r="A175" s="36"/>
      <c r="B175" s="11"/>
      <c r="C175" s="37"/>
      <c r="D175" s="37"/>
      <c r="E175" s="37"/>
      <c r="F175" s="37"/>
      <c r="G175" s="37"/>
      <c r="H175" s="38"/>
      <c r="I175" s="38"/>
      <c r="J175" s="38"/>
      <c r="K175" s="38"/>
      <c r="L175" s="38"/>
      <c r="M175" s="37"/>
      <c r="N175" s="37"/>
      <c r="O175" s="37"/>
      <c r="P175" s="37"/>
      <c r="Q175" s="37"/>
    </row>
    <row r="176" spans="1:17" ht="18" hidden="1">
      <c r="A176" s="36"/>
      <c r="B176" s="11"/>
      <c r="C176" s="37"/>
      <c r="D176" s="37"/>
      <c r="E176" s="37"/>
      <c r="F176" s="37"/>
      <c r="G176" s="37"/>
      <c r="H176" s="38"/>
      <c r="I176" s="38"/>
      <c r="J176" s="38"/>
      <c r="K176" s="38"/>
      <c r="L176" s="38"/>
      <c r="M176" s="37"/>
      <c r="N176" s="37"/>
      <c r="O176" s="37"/>
      <c r="P176" s="37"/>
      <c r="Q176" s="37"/>
    </row>
    <row r="177" spans="1:17" ht="18" hidden="1">
      <c r="A177" s="36"/>
      <c r="B177" s="40"/>
      <c r="C177" s="37"/>
      <c r="D177" s="37"/>
      <c r="E177" s="37"/>
      <c r="F177" s="37"/>
      <c r="G177" s="37"/>
      <c r="H177" s="38"/>
      <c r="I177" s="38"/>
      <c r="J177" s="38"/>
      <c r="K177" s="38"/>
      <c r="L177" s="38"/>
      <c r="M177" s="37"/>
      <c r="N177" s="37"/>
      <c r="O177" s="37"/>
      <c r="P177" s="37"/>
      <c r="Q177" s="37"/>
    </row>
    <row r="178" spans="1:17" ht="18" hidden="1">
      <c r="A178" s="89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1"/>
    </row>
    <row r="179" spans="1:17" ht="18" hidden="1">
      <c r="A179" s="36"/>
      <c r="B179" s="11"/>
      <c r="C179" s="37"/>
      <c r="D179" s="37"/>
      <c r="E179" s="37"/>
      <c r="F179" s="37"/>
      <c r="G179" s="37"/>
      <c r="H179" s="38"/>
      <c r="I179" s="38"/>
      <c r="J179" s="38"/>
      <c r="K179" s="38"/>
      <c r="L179" s="38"/>
      <c r="M179" s="37"/>
      <c r="N179" s="37"/>
      <c r="O179" s="37"/>
      <c r="P179" s="37"/>
      <c r="Q179" s="37"/>
    </row>
    <row r="180" spans="1:17" ht="18" hidden="1">
      <c r="A180" s="36"/>
      <c r="B180" s="11"/>
      <c r="C180" s="37"/>
      <c r="D180" s="37"/>
      <c r="E180" s="37"/>
      <c r="F180" s="37"/>
      <c r="G180" s="37"/>
      <c r="H180" s="38"/>
      <c r="I180" s="38"/>
      <c r="J180" s="38"/>
      <c r="K180" s="38"/>
      <c r="L180" s="38"/>
      <c r="M180" s="37"/>
      <c r="N180" s="37"/>
      <c r="O180" s="37"/>
      <c r="P180" s="37"/>
      <c r="Q180" s="37"/>
    </row>
    <row r="181" spans="1:17" ht="15.75" customHeight="1" hidden="1">
      <c r="A181" s="36"/>
      <c r="B181" s="40"/>
      <c r="C181" s="37"/>
      <c r="D181" s="37"/>
      <c r="E181" s="37"/>
      <c r="F181" s="37"/>
      <c r="G181" s="37"/>
      <c r="H181" s="38"/>
      <c r="I181" s="38"/>
      <c r="J181" s="38"/>
      <c r="K181" s="38"/>
      <c r="L181" s="38"/>
      <c r="M181" s="69"/>
      <c r="N181" s="37"/>
      <c r="O181" s="37"/>
      <c r="P181" s="37"/>
      <c r="Q181" s="37"/>
    </row>
    <row r="182" spans="1:17" ht="23.25" customHeight="1">
      <c r="A182" s="36"/>
      <c r="B182" s="40"/>
      <c r="C182" s="37"/>
      <c r="D182" s="37"/>
      <c r="E182" s="37"/>
      <c r="F182" s="37"/>
      <c r="G182" s="37"/>
      <c r="H182" s="38"/>
      <c r="I182" s="76">
        <f>I181+I177+I169+I164+I153+I150</f>
        <v>48.7955</v>
      </c>
      <c r="J182" s="76">
        <f>J181+J177+J169+J164+J153+J150</f>
        <v>38.8455</v>
      </c>
      <c r="K182" s="76">
        <f>K181+K177+K169+K164+K153+K150</f>
        <v>255.48399999999998</v>
      </c>
      <c r="L182" s="76">
        <f>L181+L177+L169+L164+L153+L150</f>
        <v>1584.9620000000002</v>
      </c>
      <c r="M182" s="76"/>
      <c r="N182" s="76">
        <f>N181+N177+N169+N164+N153+N150</f>
        <v>42.2325</v>
      </c>
      <c r="O182" s="76">
        <f>O181+O177+O169+O164+O153+O150</f>
        <v>36.1559</v>
      </c>
      <c r="P182" s="76">
        <f>P181+P177+P169+P164+P153+P150</f>
        <v>238.87900000000002</v>
      </c>
      <c r="Q182" s="76">
        <f>Q181+Q177+Q169+Q164+Q153+Q150</f>
        <v>1462.6073999999999</v>
      </c>
    </row>
    <row r="183" spans="1:17" ht="31.5" customHeight="1">
      <c r="A183" s="36"/>
      <c r="B183" s="11" t="s">
        <v>30</v>
      </c>
      <c r="C183" s="37"/>
      <c r="D183" s="37"/>
      <c r="E183" s="37"/>
      <c r="F183" s="37"/>
      <c r="G183" s="37"/>
      <c r="H183" s="38"/>
      <c r="I183" s="81">
        <v>479.46</v>
      </c>
      <c r="J183" s="81">
        <v>364.33</v>
      </c>
      <c r="K183" s="81">
        <v>1028.77</v>
      </c>
      <c r="L183" s="81">
        <v>9285.41</v>
      </c>
      <c r="M183" s="81"/>
      <c r="N183" s="81">
        <v>249.79</v>
      </c>
      <c r="O183" s="81">
        <v>280.59</v>
      </c>
      <c r="P183" s="81">
        <v>1027.05</v>
      </c>
      <c r="Q183" s="81">
        <v>7551.36</v>
      </c>
    </row>
    <row r="184" spans="1:17" ht="33" customHeight="1">
      <c r="A184" s="105" t="s">
        <v>31</v>
      </c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1:17" ht="18" customHeight="1">
      <c r="A185" s="97" t="s">
        <v>9</v>
      </c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1:17" s="1" customFormat="1" ht="18">
      <c r="A186" s="36" t="s">
        <v>76</v>
      </c>
      <c r="B186" s="11" t="s">
        <v>77</v>
      </c>
      <c r="C186" s="37">
        <v>100</v>
      </c>
      <c r="D186" s="37">
        <v>2.5</v>
      </c>
      <c r="E186" s="37">
        <v>2.91</v>
      </c>
      <c r="F186" s="37">
        <v>12</v>
      </c>
      <c r="G186" s="37">
        <v>84.5</v>
      </c>
      <c r="H186" s="38">
        <v>180</v>
      </c>
      <c r="I186" s="38">
        <f>D186/100*H186</f>
        <v>4.5</v>
      </c>
      <c r="J186" s="38">
        <f>E186/100*H186</f>
        <v>5.238</v>
      </c>
      <c r="K186" s="38">
        <f>F186/100*H186</f>
        <v>21.599999999999998</v>
      </c>
      <c r="L186" s="38">
        <f>G186/100*H186</f>
        <v>152.1</v>
      </c>
      <c r="M186" s="39">
        <v>130</v>
      </c>
      <c r="N186" s="37">
        <f>D186/100*M186</f>
        <v>3.25</v>
      </c>
      <c r="O186" s="37">
        <f>E186/100*M186</f>
        <v>3.783</v>
      </c>
      <c r="P186" s="37">
        <f>F186/100*M186</f>
        <v>15.6</v>
      </c>
      <c r="Q186" s="37">
        <f>G186/100*M186</f>
        <v>109.85</v>
      </c>
    </row>
    <row r="187" spans="1:17" ht="18" hidden="1">
      <c r="A187" s="36"/>
      <c r="B187" s="11"/>
      <c r="C187" s="37"/>
      <c r="D187" s="37"/>
      <c r="E187" s="37"/>
      <c r="F187" s="37"/>
      <c r="G187" s="37"/>
      <c r="H187" s="38"/>
      <c r="I187" s="38"/>
      <c r="J187" s="38"/>
      <c r="K187" s="38"/>
      <c r="L187" s="38"/>
      <c r="M187" s="37"/>
      <c r="N187" s="37"/>
      <c r="O187" s="37"/>
      <c r="P187" s="37"/>
      <c r="Q187" s="37"/>
    </row>
    <row r="188" spans="1:17" ht="18">
      <c r="A188" s="36" t="s">
        <v>60</v>
      </c>
      <c r="B188" s="11" t="s">
        <v>62</v>
      </c>
      <c r="C188" s="37">
        <v>100</v>
      </c>
      <c r="D188" s="37">
        <v>23</v>
      </c>
      <c r="E188" s="37">
        <v>30</v>
      </c>
      <c r="F188" s="37">
        <v>0</v>
      </c>
      <c r="G188" s="37">
        <v>358</v>
      </c>
      <c r="H188" s="38">
        <v>15</v>
      </c>
      <c r="I188" s="38">
        <f>D188/100*H188</f>
        <v>3.45</v>
      </c>
      <c r="J188" s="38">
        <f>E188/100*H188</f>
        <v>4.5</v>
      </c>
      <c r="K188" s="38">
        <f>F188/100*H188</f>
        <v>0</v>
      </c>
      <c r="L188" s="38">
        <f>G188/100*H188</f>
        <v>53.7</v>
      </c>
      <c r="M188" s="37">
        <v>10</v>
      </c>
      <c r="N188" s="37">
        <f>D188/100*M188</f>
        <v>2.3000000000000003</v>
      </c>
      <c r="O188" s="37">
        <f>E188/100*M188</f>
        <v>3</v>
      </c>
      <c r="P188" s="37">
        <f>F188/100*M188</f>
        <v>0</v>
      </c>
      <c r="Q188" s="37">
        <f>G188/100*M188</f>
        <v>35.8</v>
      </c>
    </row>
    <row r="189" spans="1:17" ht="18">
      <c r="A189" s="36" t="s">
        <v>57</v>
      </c>
      <c r="B189" s="11" t="s">
        <v>58</v>
      </c>
      <c r="C189" s="37">
        <v>100</v>
      </c>
      <c r="D189" s="37">
        <v>8.42</v>
      </c>
      <c r="E189" s="37">
        <v>1.07</v>
      </c>
      <c r="F189" s="37">
        <v>51.57</v>
      </c>
      <c r="G189" s="37">
        <v>249.04</v>
      </c>
      <c r="H189" s="38">
        <v>30</v>
      </c>
      <c r="I189" s="38">
        <f>D189/100*H189</f>
        <v>2.526</v>
      </c>
      <c r="J189" s="38">
        <f>E189/100*H189</f>
        <v>0.32100000000000006</v>
      </c>
      <c r="K189" s="38">
        <f>F189/100*H189</f>
        <v>15.471000000000002</v>
      </c>
      <c r="L189" s="38">
        <f>G189/100*H189</f>
        <v>74.71199999999999</v>
      </c>
      <c r="M189" s="37">
        <v>20</v>
      </c>
      <c r="N189" s="37">
        <f>D189/100*M189</f>
        <v>1.684</v>
      </c>
      <c r="O189" s="37">
        <f>E189/100*M189</f>
        <v>0.21400000000000002</v>
      </c>
      <c r="P189" s="37">
        <f>F189/100*M189</f>
        <v>10.314</v>
      </c>
      <c r="Q189" s="37">
        <f>G189/100*M189</f>
        <v>49.80799999999999</v>
      </c>
    </row>
    <row r="190" spans="1:17" s="2" customFormat="1" ht="18">
      <c r="A190" s="36" t="s">
        <v>86</v>
      </c>
      <c r="B190" s="11" t="s">
        <v>15</v>
      </c>
      <c r="C190" s="37">
        <v>100</v>
      </c>
      <c r="D190" s="37">
        <v>0.07</v>
      </c>
      <c r="E190" s="37">
        <v>0</v>
      </c>
      <c r="F190" s="37">
        <v>3.2</v>
      </c>
      <c r="G190" s="37">
        <v>13.2</v>
      </c>
      <c r="H190" s="38">
        <v>200</v>
      </c>
      <c r="I190" s="38">
        <f>D190/100*H190</f>
        <v>0.14</v>
      </c>
      <c r="J190" s="38">
        <f>E190/100*H190</f>
        <v>0</v>
      </c>
      <c r="K190" s="38">
        <f>F190/100*H190</f>
        <v>6.4</v>
      </c>
      <c r="L190" s="38">
        <f>G190/100*H190</f>
        <v>26.400000000000002</v>
      </c>
      <c r="M190" s="37">
        <v>150</v>
      </c>
      <c r="N190" s="37">
        <f>D190/100*M190</f>
        <v>0.10500000000000001</v>
      </c>
      <c r="O190" s="37">
        <f>E190/100*M190</f>
        <v>0</v>
      </c>
      <c r="P190" s="37">
        <f>F190/100*M190</f>
        <v>4.8</v>
      </c>
      <c r="Q190" s="37">
        <f>G190/100*M190</f>
        <v>19.8</v>
      </c>
    </row>
    <row r="191" spans="1:17" ht="18">
      <c r="A191" s="36"/>
      <c r="B191" s="40"/>
      <c r="C191" s="37"/>
      <c r="D191" s="37"/>
      <c r="E191" s="37"/>
      <c r="F191" s="37"/>
      <c r="G191" s="37"/>
      <c r="H191" s="38"/>
      <c r="I191" s="82">
        <f>SUM(I186:I190)</f>
        <v>10.616</v>
      </c>
      <c r="J191" s="82">
        <f>SUM(J186:J190)</f>
        <v>10.059</v>
      </c>
      <c r="K191" s="82">
        <f>SUM(K186:K190)</f>
        <v>43.471</v>
      </c>
      <c r="L191" s="82">
        <f>SUM(L186:L190)</f>
        <v>306.912</v>
      </c>
      <c r="M191" s="83"/>
      <c r="N191" s="83">
        <f>SUM(N186:N190)</f>
        <v>7.339000000000001</v>
      </c>
      <c r="O191" s="83">
        <f>SUM(O186:O190)</f>
        <v>6.997</v>
      </c>
      <c r="P191" s="83">
        <f>SUM(P186:P190)</f>
        <v>30.714000000000002</v>
      </c>
      <c r="Q191" s="83">
        <f>SUM(Q186:Q190)</f>
        <v>215.25799999999998</v>
      </c>
    </row>
    <row r="192" spans="1:17" ht="18" customHeight="1">
      <c r="A192" s="92" t="s">
        <v>11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1:17" s="1" customFormat="1" ht="18">
      <c r="A193" s="36">
        <v>154</v>
      </c>
      <c r="B193" s="11" t="s">
        <v>47</v>
      </c>
      <c r="C193" s="37">
        <v>100</v>
      </c>
      <c r="D193" s="37">
        <v>0.5</v>
      </c>
      <c r="E193" s="37">
        <v>0</v>
      </c>
      <c r="F193" s="37">
        <v>14</v>
      </c>
      <c r="G193" s="37">
        <v>58</v>
      </c>
      <c r="H193" s="38">
        <v>180</v>
      </c>
      <c r="I193" s="38">
        <f>D193/100*H193</f>
        <v>0.9</v>
      </c>
      <c r="J193" s="38">
        <f>E193/100*H193</f>
        <v>0</v>
      </c>
      <c r="K193" s="38">
        <f>F193/100*H193</f>
        <v>25.200000000000003</v>
      </c>
      <c r="L193" s="38">
        <f>G193/100*H193</f>
        <v>104.39999999999999</v>
      </c>
      <c r="M193" s="39">
        <v>150</v>
      </c>
      <c r="N193" s="38">
        <f>I193/100*M193</f>
        <v>1.35</v>
      </c>
      <c r="O193" s="38">
        <f>J193/100*M193</f>
        <v>0</v>
      </c>
      <c r="P193" s="38">
        <f>K193/100*M193</f>
        <v>37.8</v>
      </c>
      <c r="Q193" s="38">
        <f>L193/100*M193</f>
        <v>156.59999999999997</v>
      </c>
    </row>
    <row r="194" spans="1:17" ht="25.5" customHeight="1">
      <c r="A194" s="36"/>
      <c r="B194" s="40"/>
      <c r="C194" s="37"/>
      <c r="D194" s="37"/>
      <c r="E194" s="37"/>
      <c r="F194" s="37"/>
      <c r="G194" s="37"/>
      <c r="H194" s="38"/>
      <c r="I194" s="82">
        <f>I193</f>
        <v>0.9</v>
      </c>
      <c r="J194" s="82">
        <f>J193</f>
        <v>0</v>
      </c>
      <c r="K194" s="82">
        <f>K193</f>
        <v>25.200000000000003</v>
      </c>
      <c r="L194" s="82">
        <f>L193</f>
        <v>104.39999999999999</v>
      </c>
      <c r="M194" s="83"/>
      <c r="N194" s="83">
        <f>SUM(N193)</f>
        <v>1.35</v>
      </c>
      <c r="O194" s="83">
        <f>SUM(O193)</f>
        <v>0</v>
      </c>
      <c r="P194" s="83">
        <f>SUM(P193)</f>
        <v>37.8</v>
      </c>
      <c r="Q194" s="83">
        <f>SUM(Q193)</f>
        <v>156.59999999999997</v>
      </c>
    </row>
    <row r="195" spans="1:17" ht="18">
      <c r="A195" s="92" t="s">
        <v>12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1:17" ht="18">
      <c r="A196" s="36"/>
      <c r="B196" s="12"/>
      <c r="C196" s="37"/>
      <c r="D196" s="37"/>
      <c r="E196" s="37"/>
      <c r="F196" s="37"/>
      <c r="G196" s="37"/>
      <c r="H196" s="38"/>
      <c r="I196" s="38"/>
      <c r="J196" s="38"/>
      <c r="K196" s="38"/>
      <c r="L196" s="38"/>
      <c r="M196" s="37"/>
      <c r="N196" s="37"/>
      <c r="O196" s="37"/>
      <c r="P196" s="37"/>
      <c r="Q196" s="37"/>
    </row>
    <row r="197" spans="1:17" s="1" customFormat="1" ht="18">
      <c r="A197" s="41" t="s">
        <v>121</v>
      </c>
      <c r="B197" s="42" t="s">
        <v>120</v>
      </c>
      <c r="C197" s="43">
        <v>100</v>
      </c>
      <c r="D197" s="43">
        <v>2.31</v>
      </c>
      <c r="E197" s="43">
        <v>1.64</v>
      </c>
      <c r="F197" s="43">
        <v>5.7</v>
      </c>
      <c r="G197" s="43">
        <v>46.77</v>
      </c>
      <c r="H197" s="44">
        <v>180</v>
      </c>
      <c r="I197" s="38">
        <f aca="true" t="shared" si="32" ref="I197:I202">D197/100*H197</f>
        <v>4.1579999999999995</v>
      </c>
      <c r="J197" s="38">
        <f aca="true" t="shared" si="33" ref="J197:J202">E197/100*H197</f>
        <v>2.9519999999999995</v>
      </c>
      <c r="K197" s="38">
        <f aca="true" t="shared" si="34" ref="K197:K202">F197/100*H197</f>
        <v>10.26</v>
      </c>
      <c r="L197" s="38">
        <f aca="true" t="shared" si="35" ref="L197:L202">G197/100*H197</f>
        <v>84.186</v>
      </c>
      <c r="M197" s="43">
        <v>150</v>
      </c>
      <c r="N197" s="37">
        <f aca="true" t="shared" si="36" ref="N197:N202">D197/100*M197</f>
        <v>3.465</v>
      </c>
      <c r="O197" s="37">
        <f aca="true" t="shared" si="37" ref="O197:O202">E197/100*M197</f>
        <v>2.4599999999999995</v>
      </c>
      <c r="P197" s="37">
        <f aca="true" t="shared" si="38" ref="P197:P202">F197/100*M197</f>
        <v>8.55</v>
      </c>
      <c r="Q197" s="37">
        <f aca="true" t="shared" si="39" ref="Q197:Q202">G197/100*M197</f>
        <v>70.155</v>
      </c>
    </row>
    <row r="198" spans="1:17" s="1" customFormat="1" ht="18">
      <c r="A198" s="36" t="s">
        <v>82</v>
      </c>
      <c r="B198" s="11" t="s">
        <v>53</v>
      </c>
      <c r="C198" s="37">
        <v>100</v>
      </c>
      <c r="D198" s="37">
        <v>5.5</v>
      </c>
      <c r="E198" s="37">
        <v>4.49</v>
      </c>
      <c r="F198" s="37">
        <v>20.59</v>
      </c>
      <c r="G198" s="37">
        <v>140.8</v>
      </c>
      <c r="H198" s="38">
        <v>150</v>
      </c>
      <c r="I198" s="38">
        <f t="shared" si="32"/>
        <v>8.25</v>
      </c>
      <c r="J198" s="38">
        <f t="shared" si="33"/>
        <v>6.735</v>
      </c>
      <c r="K198" s="38">
        <f t="shared" si="34"/>
        <v>30.885</v>
      </c>
      <c r="L198" s="38">
        <f t="shared" si="35"/>
        <v>211.20000000000002</v>
      </c>
      <c r="M198" s="39">
        <v>120</v>
      </c>
      <c r="N198" s="37">
        <f t="shared" si="36"/>
        <v>6.6</v>
      </c>
      <c r="O198" s="37">
        <f t="shared" si="37"/>
        <v>5.388</v>
      </c>
      <c r="P198" s="37">
        <f t="shared" si="38"/>
        <v>24.708</v>
      </c>
      <c r="Q198" s="37">
        <f t="shared" si="39"/>
        <v>168.96</v>
      </c>
    </row>
    <row r="199" spans="1:17" ht="22.5" customHeight="1">
      <c r="A199" s="36">
        <v>179</v>
      </c>
      <c r="B199" s="12" t="s">
        <v>54</v>
      </c>
      <c r="C199" s="37">
        <v>100</v>
      </c>
      <c r="D199" s="37">
        <v>10.6</v>
      </c>
      <c r="E199" s="37">
        <v>13.62</v>
      </c>
      <c r="F199" s="37">
        <v>3.69</v>
      </c>
      <c r="G199" s="37">
        <v>149.89</v>
      </c>
      <c r="H199" s="38">
        <v>80</v>
      </c>
      <c r="I199" s="38">
        <f t="shared" si="32"/>
        <v>8.48</v>
      </c>
      <c r="J199" s="38">
        <f t="shared" si="33"/>
        <v>10.895999999999999</v>
      </c>
      <c r="K199" s="38">
        <f t="shared" si="34"/>
        <v>2.952</v>
      </c>
      <c r="L199" s="38">
        <f t="shared" si="35"/>
        <v>119.91199999999999</v>
      </c>
      <c r="M199" s="37">
        <v>60</v>
      </c>
      <c r="N199" s="37">
        <f t="shared" si="36"/>
        <v>6.359999999999999</v>
      </c>
      <c r="O199" s="37">
        <f t="shared" si="37"/>
        <v>8.171999999999999</v>
      </c>
      <c r="P199" s="37">
        <f t="shared" si="38"/>
        <v>2.214</v>
      </c>
      <c r="Q199" s="37">
        <f t="shared" si="39"/>
        <v>89.934</v>
      </c>
    </row>
    <row r="200" spans="1:17" ht="20.25" customHeight="1">
      <c r="A200" s="36" t="s">
        <v>93</v>
      </c>
      <c r="B200" s="11" t="s">
        <v>13</v>
      </c>
      <c r="C200" s="37">
        <v>100</v>
      </c>
      <c r="D200" s="37">
        <v>0.27</v>
      </c>
      <c r="E200" s="37">
        <v>0</v>
      </c>
      <c r="F200" s="37">
        <v>9.93</v>
      </c>
      <c r="G200" s="37">
        <v>40.53</v>
      </c>
      <c r="H200" s="38">
        <v>180</v>
      </c>
      <c r="I200" s="38">
        <f t="shared" si="32"/>
        <v>0.48600000000000004</v>
      </c>
      <c r="J200" s="38">
        <f t="shared" si="33"/>
        <v>0</v>
      </c>
      <c r="K200" s="38">
        <f t="shared" si="34"/>
        <v>17.874</v>
      </c>
      <c r="L200" s="38">
        <f t="shared" si="35"/>
        <v>72.954</v>
      </c>
      <c r="M200" s="37">
        <v>150</v>
      </c>
      <c r="N200" s="37">
        <f t="shared" si="36"/>
        <v>0.405</v>
      </c>
      <c r="O200" s="37">
        <f t="shared" si="37"/>
        <v>0</v>
      </c>
      <c r="P200" s="37">
        <f t="shared" si="38"/>
        <v>14.895</v>
      </c>
      <c r="Q200" s="37">
        <f t="shared" si="39"/>
        <v>60.795</v>
      </c>
    </row>
    <row r="201" spans="1:17" ht="19.5" customHeight="1">
      <c r="A201" s="36">
        <v>148</v>
      </c>
      <c r="B201" s="11" t="s">
        <v>48</v>
      </c>
      <c r="C201" s="37">
        <v>100</v>
      </c>
      <c r="D201" s="37">
        <v>6</v>
      </c>
      <c r="E201" s="37">
        <v>1</v>
      </c>
      <c r="F201" s="37">
        <v>44.33</v>
      </c>
      <c r="G201" s="37">
        <v>189</v>
      </c>
      <c r="H201" s="38">
        <v>50</v>
      </c>
      <c r="I201" s="38">
        <f t="shared" si="32"/>
        <v>3</v>
      </c>
      <c r="J201" s="38">
        <f t="shared" si="33"/>
        <v>0.5</v>
      </c>
      <c r="K201" s="38">
        <f t="shared" si="34"/>
        <v>22.165</v>
      </c>
      <c r="L201" s="38">
        <f t="shared" si="35"/>
        <v>94.5</v>
      </c>
      <c r="M201" s="37">
        <v>40</v>
      </c>
      <c r="N201" s="37">
        <f t="shared" si="36"/>
        <v>2.4</v>
      </c>
      <c r="O201" s="37">
        <f t="shared" si="37"/>
        <v>0.4</v>
      </c>
      <c r="P201" s="37">
        <f t="shared" si="38"/>
        <v>17.732</v>
      </c>
      <c r="Q201" s="37">
        <f t="shared" si="39"/>
        <v>75.6</v>
      </c>
    </row>
    <row r="202" spans="1:17" ht="18">
      <c r="A202" s="36" t="s">
        <v>57</v>
      </c>
      <c r="B202" s="11" t="s">
        <v>58</v>
      </c>
      <c r="C202" s="37">
        <v>100</v>
      </c>
      <c r="D202" s="37">
        <v>8.42</v>
      </c>
      <c r="E202" s="37">
        <v>1.07</v>
      </c>
      <c r="F202" s="37">
        <v>51.57</v>
      </c>
      <c r="G202" s="37">
        <v>249.04</v>
      </c>
      <c r="H202" s="38">
        <v>50</v>
      </c>
      <c r="I202" s="38">
        <f t="shared" si="32"/>
        <v>4.21</v>
      </c>
      <c r="J202" s="38">
        <f t="shared" si="33"/>
        <v>0.535</v>
      </c>
      <c r="K202" s="38">
        <f t="shared" si="34"/>
        <v>25.785000000000004</v>
      </c>
      <c r="L202" s="38">
        <f t="shared" si="35"/>
        <v>124.51999999999998</v>
      </c>
      <c r="M202" s="37">
        <v>40</v>
      </c>
      <c r="N202" s="37">
        <f t="shared" si="36"/>
        <v>3.368</v>
      </c>
      <c r="O202" s="37">
        <f t="shared" si="37"/>
        <v>0.42800000000000005</v>
      </c>
      <c r="P202" s="37">
        <f t="shared" si="38"/>
        <v>20.628</v>
      </c>
      <c r="Q202" s="37">
        <f t="shared" si="39"/>
        <v>99.61599999999999</v>
      </c>
    </row>
    <row r="203" spans="1:17" ht="18">
      <c r="A203" s="36"/>
      <c r="B203" s="40"/>
      <c r="C203" s="37"/>
      <c r="D203" s="37"/>
      <c r="E203" s="37"/>
      <c r="F203" s="37"/>
      <c r="G203" s="37"/>
      <c r="H203" s="38"/>
      <c r="I203" s="82">
        <f>SUM(I196:I202)</f>
        <v>28.584</v>
      </c>
      <c r="J203" s="82">
        <f>SUM(J196:J202)</f>
        <v>21.618</v>
      </c>
      <c r="K203" s="82">
        <f>SUM(K196:K202)</f>
        <v>109.92099999999999</v>
      </c>
      <c r="L203" s="82">
        <f>SUM(L196:L202)</f>
        <v>707.2719999999999</v>
      </c>
      <c r="M203" s="83"/>
      <c r="N203" s="83">
        <f>SUM(N196:N202)</f>
        <v>22.597999999999995</v>
      </c>
      <c r="O203" s="83">
        <f>SUM(O196:O202)</f>
        <v>16.847999999999995</v>
      </c>
      <c r="P203" s="83">
        <f>SUM(P196:P202)</f>
        <v>88.72699999999999</v>
      </c>
      <c r="Q203" s="83">
        <f>SUM(Q196:Q202)</f>
        <v>565.06</v>
      </c>
    </row>
    <row r="204" spans="1:17" ht="15.75" customHeight="1">
      <c r="A204" s="92" t="s">
        <v>14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1:17" s="1" customFormat="1" ht="18">
      <c r="A205" s="36" t="s">
        <v>95</v>
      </c>
      <c r="B205" s="11" t="s">
        <v>96</v>
      </c>
      <c r="C205" s="37">
        <v>100</v>
      </c>
      <c r="D205" s="37">
        <v>16.6</v>
      </c>
      <c r="E205" s="37">
        <v>20.8</v>
      </c>
      <c r="F205" s="37">
        <v>30</v>
      </c>
      <c r="G205" s="37">
        <v>371.4</v>
      </c>
      <c r="H205" s="38">
        <v>80</v>
      </c>
      <c r="I205" s="38">
        <f>D205/100*H205</f>
        <v>13.280000000000001</v>
      </c>
      <c r="J205" s="38">
        <f>E205/100*H205</f>
        <v>16.64</v>
      </c>
      <c r="K205" s="38">
        <f>F205/100*H205</f>
        <v>24</v>
      </c>
      <c r="L205" s="38">
        <f>G205/100*H205</f>
        <v>297.12</v>
      </c>
      <c r="M205" s="39">
        <v>60</v>
      </c>
      <c r="N205" s="37">
        <f>D205/100*M205</f>
        <v>9.96</v>
      </c>
      <c r="O205" s="37">
        <f>E205/100*M205</f>
        <v>12.48</v>
      </c>
      <c r="P205" s="37">
        <f>F205/100*M205</f>
        <v>18</v>
      </c>
      <c r="Q205" s="37">
        <f>G205/100*M205</f>
        <v>222.84</v>
      </c>
    </row>
    <row r="206" spans="1:17" ht="18">
      <c r="A206" s="36" t="s">
        <v>92</v>
      </c>
      <c r="B206" s="11" t="s">
        <v>10</v>
      </c>
      <c r="C206" s="37">
        <v>100</v>
      </c>
      <c r="D206" s="37">
        <v>1.53</v>
      </c>
      <c r="E206" s="37">
        <v>1.27</v>
      </c>
      <c r="F206" s="37">
        <v>5.47</v>
      </c>
      <c r="G206" s="37">
        <v>39.27</v>
      </c>
      <c r="H206" s="38">
        <v>180</v>
      </c>
      <c r="I206" s="38">
        <f>D206/100*H206</f>
        <v>2.754</v>
      </c>
      <c r="J206" s="38">
        <f>E206/100*H206</f>
        <v>2.286</v>
      </c>
      <c r="K206" s="38">
        <f>F206/100*H206</f>
        <v>9.846</v>
      </c>
      <c r="L206" s="38">
        <f>G206/100*H206</f>
        <v>70.686</v>
      </c>
      <c r="M206" s="37">
        <v>150</v>
      </c>
      <c r="N206" s="37">
        <f>D206/100*M206</f>
        <v>2.2950000000000004</v>
      </c>
      <c r="O206" s="37">
        <f>E206/100*M206</f>
        <v>1.905</v>
      </c>
      <c r="P206" s="37">
        <f>F206/100*M206</f>
        <v>8.205</v>
      </c>
      <c r="Q206" s="37">
        <f>G206/100*M206</f>
        <v>58.90500000000001</v>
      </c>
    </row>
    <row r="207" spans="1:17" ht="22.5" customHeight="1">
      <c r="A207" s="36"/>
      <c r="B207" s="40"/>
      <c r="C207" s="37"/>
      <c r="D207" s="37"/>
      <c r="E207" s="37"/>
      <c r="F207" s="37"/>
      <c r="G207" s="37"/>
      <c r="H207" s="38"/>
      <c r="I207" s="82">
        <f>SUM(I205:I206)</f>
        <v>16.034000000000002</v>
      </c>
      <c r="J207" s="82">
        <f>SUM(J205:J206)</f>
        <v>18.926000000000002</v>
      </c>
      <c r="K207" s="82">
        <f>SUM(K205:K206)</f>
        <v>33.846000000000004</v>
      </c>
      <c r="L207" s="82">
        <f>SUM(L205:L206)</f>
        <v>367.80600000000004</v>
      </c>
      <c r="M207" s="83"/>
      <c r="N207" s="83">
        <f>SUM(N205:N206)</f>
        <v>12.255</v>
      </c>
      <c r="O207" s="83">
        <f>SUM(O205:O206)</f>
        <v>14.385</v>
      </c>
      <c r="P207" s="83">
        <f>SUM(P205:P206)</f>
        <v>26.205</v>
      </c>
      <c r="Q207" s="83">
        <f>SUM(Q205:Q206)</f>
        <v>281.745</v>
      </c>
    </row>
    <row r="208" spans="1:17" ht="18" hidden="1">
      <c r="A208" s="86" t="s">
        <v>16</v>
      </c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8"/>
    </row>
    <row r="209" spans="1:17" ht="18" hidden="1">
      <c r="A209" s="36"/>
      <c r="B209" s="11"/>
      <c r="C209" s="37"/>
      <c r="D209" s="37"/>
      <c r="E209" s="37"/>
      <c r="F209" s="37"/>
      <c r="G209" s="37"/>
      <c r="H209" s="38"/>
      <c r="I209" s="38"/>
      <c r="J209" s="38"/>
      <c r="K209" s="38"/>
      <c r="L209" s="38"/>
      <c r="M209" s="37"/>
      <c r="N209" s="37"/>
      <c r="O209" s="37"/>
      <c r="P209" s="37"/>
      <c r="Q209" s="37"/>
    </row>
    <row r="210" spans="1:17" ht="18" hidden="1">
      <c r="A210" s="36"/>
      <c r="B210" s="11"/>
      <c r="C210" s="37"/>
      <c r="D210" s="37"/>
      <c r="E210" s="37"/>
      <c r="F210" s="37"/>
      <c r="G210" s="37"/>
      <c r="H210" s="38"/>
      <c r="I210" s="38"/>
      <c r="J210" s="38"/>
      <c r="K210" s="38"/>
      <c r="L210" s="38"/>
      <c r="M210" s="37"/>
      <c r="N210" s="37"/>
      <c r="O210" s="37"/>
      <c r="P210" s="37"/>
      <c r="Q210" s="37"/>
    </row>
    <row r="211" spans="1:17" ht="18" hidden="1">
      <c r="A211" s="36"/>
      <c r="B211" s="11"/>
      <c r="C211" s="37"/>
      <c r="D211" s="37"/>
      <c r="E211" s="37"/>
      <c r="F211" s="37"/>
      <c r="G211" s="37"/>
      <c r="H211" s="38"/>
      <c r="I211" s="38"/>
      <c r="J211" s="38"/>
      <c r="K211" s="38"/>
      <c r="L211" s="38"/>
      <c r="M211" s="37"/>
      <c r="N211" s="37"/>
      <c r="O211" s="37"/>
      <c r="P211" s="37"/>
      <c r="Q211" s="37"/>
    </row>
    <row r="212" spans="1:17" ht="18" hidden="1">
      <c r="A212" s="36"/>
      <c r="B212" s="11"/>
      <c r="C212" s="37"/>
      <c r="D212" s="37"/>
      <c r="E212" s="37"/>
      <c r="F212" s="37"/>
      <c r="G212" s="37"/>
      <c r="H212" s="38"/>
      <c r="I212" s="38"/>
      <c r="J212" s="38"/>
      <c r="K212" s="38"/>
      <c r="L212" s="38"/>
      <c r="M212" s="37"/>
      <c r="N212" s="37"/>
      <c r="O212" s="37"/>
      <c r="P212" s="37"/>
      <c r="Q212" s="37"/>
    </row>
    <row r="213" spans="1:17" ht="18" hidden="1">
      <c r="A213" s="36"/>
      <c r="B213" s="11"/>
      <c r="C213" s="37"/>
      <c r="D213" s="37"/>
      <c r="E213" s="37"/>
      <c r="F213" s="37"/>
      <c r="G213" s="37"/>
      <c r="H213" s="38"/>
      <c r="I213" s="38"/>
      <c r="J213" s="38"/>
      <c r="K213" s="38"/>
      <c r="L213" s="38"/>
      <c r="M213" s="37"/>
      <c r="N213" s="37"/>
      <c r="O213" s="37"/>
      <c r="P213" s="37"/>
      <c r="Q213" s="37"/>
    </row>
    <row r="214" spans="1:17" ht="18" hidden="1">
      <c r="A214" s="36"/>
      <c r="B214" s="40"/>
      <c r="C214" s="37"/>
      <c r="D214" s="37"/>
      <c r="E214" s="37"/>
      <c r="F214" s="37"/>
      <c r="G214" s="37"/>
      <c r="H214" s="38"/>
      <c r="I214" s="38">
        <f>SUM(I209:I213)</f>
        <v>0</v>
      </c>
      <c r="J214" s="38">
        <f>SUM(J209:J213)</f>
        <v>0</v>
      </c>
      <c r="K214" s="38">
        <f>SUM(K209:K213)</f>
        <v>0</v>
      </c>
      <c r="L214" s="38">
        <f>SUM(L209:L213)</f>
        <v>0</v>
      </c>
      <c r="M214" s="37"/>
      <c r="N214" s="37">
        <f>SUM(N209:N213)</f>
        <v>0</v>
      </c>
      <c r="O214" s="37">
        <f>SUM(O209:O213)</f>
        <v>0</v>
      </c>
      <c r="P214" s="37">
        <f>SUM(P209:P213)</f>
        <v>0</v>
      </c>
      <c r="Q214" s="37">
        <f>SUM(Q209:Q213)</f>
        <v>0</v>
      </c>
    </row>
    <row r="215" spans="1:17" ht="18" hidden="1">
      <c r="A215" s="89" t="s">
        <v>17</v>
      </c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1"/>
    </row>
    <row r="216" spans="1:17" ht="18" hidden="1">
      <c r="A216" s="36"/>
      <c r="B216" s="11"/>
      <c r="C216" s="37"/>
      <c r="D216" s="37"/>
      <c r="E216" s="37"/>
      <c r="F216" s="37"/>
      <c r="G216" s="37"/>
      <c r="H216" s="38"/>
      <c r="I216" s="38"/>
      <c r="J216" s="38"/>
      <c r="K216" s="38"/>
      <c r="L216" s="38"/>
      <c r="M216" s="37"/>
      <c r="N216" s="37"/>
      <c r="O216" s="37"/>
      <c r="P216" s="37"/>
      <c r="Q216" s="37"/>
    </row>
    <row r="217" spans="1:17" ht="15.75" customHeight="1" hidden="1">
      <c r="A217" s="36"/>
      <c r="B217" s="11"/>
      <c r="C217" s="37"/>
      <c r="D217" s="37"/>
      <c r="E217" s="37"/>
      <c r="F217" s="37"/>
      <c r="G217" s="37"/>
      <c r="H217" s="38"/>
      <c r="I217" s="38"/>
      <c r="J217" s="38"/>
      <c r="K217" s="38"/>
      <c r="L217" s="38"/>
      <c r="M217" s="69"/>
      <c r="N217" s="37"/>
      <c r="O217" s="37"/>
      <c r="P217" s="37"/>
      <c r="Q217" s="37"/>
    </row>
    <row r="218" spans="1:17" ht="18" hidden="1">
      <c r="A218" s="36"/>
      <c r="B218" s="40"/>
      <c r="C218" s="37"/>
      <c r="D218" s="37"/>
      <c r="E218" s="37"/>
      <c r="F218" s="37"/>
      <c r="G218" s="37"/>
      <c r="H218" s="38"/>
      <c r="I218" s="38"/>
      <c r="J218" s="38"/>
      <c r="K218" s="38"/>
      <c r="L218" s="38"/>
      <c r="M218" s="37"/>
      <c r="N218" s="37"/>
      <c r="O218" s="37"/>
      <c r="P218" s="37"/>
      <c r="Q218" s="37"/>
    </row>
    <row r="219" spans="1:17" ht="28.5" customHeight="1">
      <c r="A219" s="36"/>
      <c r="B219" s="40"/>
      <c r="C219" s="37"/>
      <c r="D219" s="37"/>
      <c r="E219" s="37"/>
      <c r="F219" s="37"/>
      <c r="G219" s="37"/>
      <c r="H219" s="38"/>
      <c r="I219" s="76">
        <f>I218+I207+I203+I194+I191</f>
        <v>56.134</v>
      </c>
      <c r="J219" s="76">
        <f>J218+J207+J203+J194+J191</f>
        <v>50.602999999999994</v>
      </c>
      <c r="K219" s="76">
        <f>K218+K207+K203+K194+K191</f>
        <v>212.438</v>
      </c>
      <c r="L219" s="76">
        <f>L218+L214+L207+L203+L194+L191</f>
        <v>1486.39</v>
      </c>
      <c r="M219" s="76"/>
      <c r="N219" s="76">
        <f>N218+N214+N207+N203+N194+N191</f>
        <v>43.541999999999994</v>
      </c>
      <c r="O219" s="76">
        <f>O218+O214+O207+O203+O194+O191</f>
        <v>38.23</v>
      </c>
      <c r="P219" s="76">
        <f>P218+P214+P207+P203+P194+P191</f>
        <v>183.44599999999997</v>
      </c>
      <c r="Q219" s="76">
        <f>Q218+Q214+Q207+Q203+Q194+Q191</f>
        <v>1218.663</v>
      </c>
    </row>
    <row r="220" spans="1:17" ht="31.5" customHeight="1">
      <c r="A220" s="95" t="s">
        <v>32</v>
      </c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</row>
    <row r="221" spans="1:17" ht="15.75" customHeight="1">
      <c r="A221" s="97" t="s">
        <v>33</v>
      </c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1:17" ht="18">
      <c r="A222" s="36" t="s">
        <v>80</v>
      </c>
      <c r="B222" s="11" t="s">
        <v>55</v>
      </c>
      <c r="C222" s="37">
        <v>100</v>
      </c>
      <c r="D222" s="37">
        <v>3.58</v>
      </c>
      <c r="E222" s="37">
        <v>3.25</v>
      </c>
      <c r="F222" s="37">
        <v>21.83</v>
      </c>
      <c r="G222" s="37">
        <v>131.16</v>
      </c>
      <c r="H222" s="38">
        <v>150</v>
      </c>
      <c r="I222" s="38">
        <f>D222/100*H222</f>
        <v>5.37</v>
      </c>
      <c r="J222" s="38">
        <f>E222/100*H222</f>
        <v>4.875</v>
      </c>
      <c r="K222" s="38">
        <f>F222/100*H222</f>
        <v>32.745</v>
      </c>
      <c r="L222" s="38">
        <f>G222/100*H222</f>
        <v>196.73999999999998</v>
      </c>
      <c r="M222" s="37">
        <v>120</v>
      </c>
      <c r="N222" s="37">
        <f>D222/100*M222</f>
        <v>4.295999999999999</v>
      </c>
      <c r="O222" s="37">
        <f>E222/100*M222</f>
        <v>3.9000000000000004</v>
      </c>
      <c r="P222" s="37">
        <f>F222/100*M222</f>
        <v>26.195999999999998</v>
      </c>
      <c r="Q222" s="37">
        <f>G222/100*M222</f>
        <v>157.392</v>
      </c>
    </row>
    <row r="223" spans="1:17" s="2" customFormat="1" ht="18">
      <c r="A223" s="36" t="s">
        <v>89</v>
      </c>
      <c r="B223" s="11" t="s">
        <v>90</v>
      </c>
      <c r="C223" s="37">
        <v>100</v>
      </c>
      <c r="D223" s="37">
        <v>0.73</v>
      </c>
      <c r="E223" s="37">
        <v>0.53</v>
      </c>
      <c r="F223" s="37">
        <v>4.27</v>
      </c>
      <c r="G223" s="37">
        <v>25.13</v>
      </c>
      <c r="H223" s="38">
        <v>180</v>
      </c>
      <c r="I223" s="38">
        <f>D223/100*H223</f>
        <v>1.314</v>
      </c>
      <c r="J223" s="38">
        <f>E223/100*H223</f>
        <v>0.954</v>
      </c>
      <c r="K223" s="38">
        <f>F223/100*H223</f>
        <v>7.685999999999999</v>
      </c>
      <c r="L223" s="38">
        <f>G223/100*H223</f>
        <v>45.233999999999995</v>
      </c>
      <c r="M223" s="37">
        <v>150</v>
      </c>
      <c r="N223" s="37">
        <f>D223/100*M223</f>
        <v>1.095</v>
      </c>
      <c r="O223" s="37">
        <f>E223/100*M223</f>
        <v>0.795</v>
      </c>
      <c r="P223" s="37">
        <f>F223/100*M223</f>
        <v>6.404999999999999</v>
      </c>
      <c r="Q223" s="37">
        <f>G223/100*M223</f>
        <v>37.69499999999999</v>
      </c>
    </row>
    <row r="224" spans="1:17" ht="18">
      <c r="A224" s="36">
        <v>19</v>
      </c>
      <c r="B224" s="12" t="s">
        <v>27</v>
      </c>
      <c r="C224" s="37">
        <v>100</v>
      </c>
      <c r="D224" s="37">
        <v>4.51</v>
      </c>
      <c r="E224" s="37">
        <v>7.13</v>
      </c>
      <c r="F224" s="37">
        <v>25.2</v>
      </c>
      <c r="G224" s="37">
        <v>282.2</v>
      </c>
      <c r="H224" s="38">
        <v>65</v>
      </c>
      <c r="I224" s="38">
        <f>D224/100*H224</f>
        <v>2.9315</v>
      </c>
      <c r="J224" s="38">
        <f>E224/100*H224</f>
        <v>4.6345</v>
      </c>
      <c r="K224" s="38">
        <f>F224/100*H224</f>
        <v>16.38</v>
      </c>
      <c r="L224" s="38">
        <f>G224/100*H224</f>
        <v>183.43</v>
      </c>
      <c r="M224" s="37">
        <v>45</v>
      </c>
      <c r="N224" s="37">
        <f>D224/100*M224</f>
        <v>2.0295</v>
      </c>
      <c r="O224" s="37">
        <f>E224/100*M224</f>
        <v>3.2085</v>
      </c>
      <c r="P224" s="37">
        <f>F224/100*M224</f>
        <v>11.34</v>
      </c>
      <c r="Q224" s="37">
        <f>G224/100*M224</f>
        <v>126.99000000000001</v>
      </c>
    </row>
    <row r="225" spans="1:17" ht="18">
      <c r="A225" s="36"/>
      <c r="B225" s="40"/>
      <c r="C225" s="37"/>
      <c r="D225" s="37"/>
      <c r="E225" s="37"/>
      <c r="F225" s="37"/>
      <c r="G225" s="37"/>
      <c r="H225" s="38"/>
      <c r="I225" s="82">
        <f>SUM(I222:I224)</f>
        <v>9.6155</v>
      </c>
      <c r="J225" s="82">
        <f>SUM(J222:J224)</f>
        <v>10.4635</v>
      </c>
      <c r="K225" s="82">
        <f>SUM(K222:K224)</f>
        <v>56.81099999999999</v>
      </c>
      <c r="L225" s="82">
        <f>SUM(L222:L224)</f>
        <v>425.404</v>
      </c>
      <c r="M225" s="83"/>
      <c r="N225" s="83">
        <f>SUM(N222:N224)</f>
        <v>7.420499999999999</v>
      </c>
      <c r="O225" s="83">
        <f>SUM(O222:O224)</f>
        <v>7.9035</v>
      </c>
      <c r="P225" s="83">
        <f>SUM(P222:P224)</f>
        <v>43.941</v>
      </c>
      <c r="Q225" s="83">
        <f>SUM(Q222:Q224)</f>
        <v>322.077</v>
      </c>
    </row>
    <row r="226" spans="1:17" ht="16.5" customHeight="1">
      <c r="A226" s="92" t="s">
        <v>34</v>
      </c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1:17" s="1" customFormat="1" ht="18">
      <c r="A227" s="36">
        <v>154</v>
      </c>
      <c r="B227" s="11" t="s">
        <v>47</v>
      </c>
      <c r="C227" s="37">
        <v>100</v>
      </c>
      <c r="D227" s="37">
        <v>0.5</v>
      </c>
      <c r="E227" s="37">
        <v>0</v>
      </c>
      <c r="F227" s="37">
        <v>14</v>
      </c>
      <c r="G227" s="37">
        <v>58</v>
      </c>
      <c r="H227" s="38">
        <v>180</v>
      </c>
      <c r="I227" s="38">
        <f>D227/100*H227</f>
        <v>0.9</v>
      </c>
      <c r="J227" s="38">
        <f>E227/100*H227</f>
        <v>0</v>
      </c>
      <c r="K227" s="38">
        <f>F227/100*H227</f>
        <v>25.200000000000003</v>
      </c>
      <c r="L227" s="38">
        <f>G227/100*H227</f>
        <v>104.39999999999999</v>
      </c>
      <c r="M227" s="37">
        <v>150</v>
      </c>
      <c r="N227" s="38">
        <v>0.75</v>
      </c>
      <c r="O227" s="38">
        <f>J227/100*M227</f>
        <v>0</v>
      </c>
      <c r="P227" s="38">
        <v>21</v>
      </c>
      <c r="Q227" s="38">
        <v>87</v>
      </c>
    </row>
    <row r="228" spans="1:17" ht="18">
      <c r="A228" s="36"/>
      <c r="B228" s="40"/>
      <c r="C228" s="37"/>
      <c r="D228" s="37"/>
      <c r="E228" s="37"/>
      <c r="F228" s="37"/>
      <c r="G228" s="37"/>
      <c r="H228" s="38"/>
      <c r="I228" s="82">
        <f>I227</f>
        <v>0.9</v>
      </c>
      <c r="J228" s="82">
        <f>J227</f>
        <v>0</v>
      </c>
      <c r="K228" s="82">
        <f>K227</f>
        <v>25.200000000000003</v>
      </c>
      <c r="L228" s="82">
        <f>L227</f>
        <v>104.39999999999999</v>
      </c>
      <c r="M228" s="83"/>
      <c r="N228" s="83">
        <f>SUM(N227)</f>
        <v>0.75</v>
      </c>
      <c r="O228" s="83">
        <f>SUM(O227)</f>
        <v>0</v>
      </c>
      <c r="P228" s="83">
        <f>SUM(P227)</f>
        <v>21</v>
      </c>
      <c r="Q228" s="83">
        <f>SUM(Q227)</f>
        <v>87</v>
      </c>
    </row>
    <row r="229" spans="1:17" ht="18">
      <c r="A229" s="92" t="s">
        <v>12</v>
      </c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</row>
    <row r="230" spans="1:20" ht="18">
      <c r="A230" s="36">
        <v>146</v>
      </c>
      <c r="B230" s="12" t="s">
        <v>101</v>
      </c>
      <c r="C230" s="37">
        <v>100</v>
      </c>
      <c r="D230" s="37">
        <v>1.2</v>
      </c>
      <c r="E230" s="37">
        <v>4.71</v>
      </c>
      <c r="F230" s="37">
        <v>7.71</v>
      </c>
      <c r="G230" s="37">
        <v>78</v>
      </c>
      <c r="H230" s="38">
        <v>60</v>
      </c>
      <c r="I230" s="38">
        <f aca="true" t="shared" si="40" ref="I230:I237">D230/100*H230</f>
        <v>0.72</v>
      </c>
      <c r="J230" s="38">
        <f aca="true" t="shared" si="41" ref="J230:J237">E230/100*H230</f>
        <v>2.826</v>
      </c>
      <c r="K230" s="38">
        <f aca="true" t="shared" si="42" ref="K230:K237">F230/100*H230</f>
        <v>4.626</v>
      </c>
      <c r="L230" s="38">
        <f aca="true" t="shared" si="43" ref="L230:L237">G230/100*H230</f>
        <v>46.800000000000004</v>
      </c>
      <c r="M230" s="37">
        <v>40</v>
      </c>
      <c r="N230" s="37">
        <f aca="true" t="shared" si="44" ref="N230:N237">D230/100*M230</f>
        <v>0.48</v>
      </c>
      <c r="O230" s="37">
        <f aca="true" t="shared" si="45" ref="O230:O237">E230/100*M230</f>
        <v>1.8840000000000001</v>
      </c>
      <c r="P230" s="37">
        <f aca="true" t="shared" si="46" ref="P230:P237">F230/100*M230</f>
        <v>3.084</v>
      </c>
      <c r="Q230" s="37">
        <f aca="true" t="shared" si="47" ref="Q230:Q237">G230/100*M230</f>
        <v>31.200000000000003</v>
      </c>
      <c r="T230" s="7" t="s">
        <v>108</v>
      </c>
    </row>
    <row r="231" spans="1:20" ht="18" customHeight="1">
      <c r="A231" s="45" t="s">
        <v>97</v>
      </c>
      <c r="B231" s="70" t="s">
        <v>24</v>
      </c>
      <c r="C231" s="47">
        <v>100</v>
      </c>
      <c r="D231" s="47">
        <v>3.95</v>
      </c>
      <c r="E231" s="47">
        <v>1.92</v>
      </c>
      <c r="F231" s="47">
        <v>6.22</v>
      </c>
      <c r="G231" s="47">
        <v>57.83</v>
      </c>
      <c r="H231" s="48">
        <v>200</v>
      </c>
      <c r="I231" s="38">
        <f t="shared" si="40"/>
        <v>7.9</v>
      </c>
      <c r="J231" s="38">
        <f t="shared" si="41"/>
        <v>3.84</v>
      </c>
      <c r="K231" s="38">
        <f t="shared" si="42"/>
        <v>12.44</v>
      </c>
      <c r="L231" s="38">
        <f t="shared" si="43"/>
        <v>115.66000000000001</v>
      </c>
      <c r="M231" s="47">
        <v>180</v>
      </c>
      <c r="N231" s="37">
        <f t="shared" si="44"/>
        <v>7.11</v>
      </c>
      <c r="O231" s="37">
        <f t="shared" si="45"/>
        <v>3.4559999999999995</v>
      </c>
      <c r="P231" s="37">
        <f t="shared" si="46"/>
        <v>11.196</v>
      </c>
      <c r="Q231" s="37">
        <f t="shared" si="47"/>
        <v>104.09400000000001</v>
      </c>
      <c r="R231" s="28"/>
      <c r="S231" s="28"/>
      <c r="T231" s="29"/>
    </row>
    <row r="232" spans="1:17" ht="18">
      <c r="A232" s="36" t="s">
        <v>84</v>
      </c>
      <c r="B232" s="11" t="s">
        <v>21</v>
      </c>
      <c r="C232" s="37">
        <v>100</v>
      </c>
      <c r="D232" s="37">
        <v>2.17</v>
      </c>
      <c r="E232" s="37">
        <v>3.5</v>
      </c>
      <c r="F232" s="37">
        <v>13.17</v>
      </c>
      <c r="G232" s="37">
        <v>92.92</v>
      </c>
      <c r="H232" s="38">
        <v>150</v>
      </c>
      <c r="I232" s="38">
        <f>D232/100*H232</f>
        <v>3.255</v>
      </c>
      <c r="J232" s="38">
        <f>E232/100*H232</f>
        <v>5.250000000000001</v>
      </c>
      <c r="K232" s="38">
        <f>F232/100*H232</f>
        <v>19.755000000000003</v>
      </c>
      <c r="L232" s="38">
        <f>G232/100*H232</f>
        <v>139.38</v>
      </c>
      <c r="M232" s="37">
        <v>120</v>
      </c>
      <c r="N232" s="37">
        <f t="shared" si="44"/>
        <v>2.604</v>
      </c>
      <c r="O232" s="37">
        <f t="shared" si="45"/>
        <v>4.2</v>
      </c>
      <c r="P232" s="37">
        <f t="shared" si="46"/>
        <v>15.804000000000002</v>
      </c>
      <c r="Q232" s="37">
        <f t="shared" si="47"/>
        <v>111.504</v>
      </c>
    </row>
    <row r="233" spans="1:17" ht="18">
      <c r="A233" s="36" t="s">
        <v>130</v>
      </c>
      <c r="B233" s="11" t="s">
        <v>140</v>
      </c>
      <c r="C233" s="37">
        <v>100</v>
      </c>
      <c r="D233" s="37">
        <v>3.3</v>
      </c>
      <c r="E233" s="37">
        <v>2.4</v>
      </c>
      <c r="F233" s="37">
        <v>8.9</v>
      </c>
      <c r="G233" s="37">
        <v>70.8</v>
      </c>
      <c r="H233" s="38">
        <v>45</v>
      </c>
      <c r="I233" s="38">
        <f>D233/100*H233</f>
        <v>1.485</v>
      </c>
      <c r="J233" s="38">
        <f>E233/100*H233</f>
        <v>1.08</v>
      </c>
      <c r="K233" s="38">
        <f>F233/100*H233</f>
        <v>4.005000000000001</v>
      </c>
      <c r="L233" s="38">
        <f>G233/100*H233</f>
        <v>31.86</v>
      </c>
      <c r="M233" s="37">
        <v>40</v>
      </c>
      <c r="N233" s="37">
        <f>D233/100*M233</f>
        <v>1.32</v>
      </c>
      <c r="O233" s="37">
        <f>E233/100*M233</f>
        <v>0.96</v>
      </c>
      <c r="P233" s="37">
        <f>F233/100*M233</f>
        <v>3.5600000000000005</v>
      </c>
      <c r="Q233" s="37">
        <f>G233/100*M233</f>
        <v>28.32</v>
      </c>
    </row>
    <row r="234" spans="1:17" ht="20.25" customHeight="1">
      <c r="A234" s="36" t="s">
        <v>131</v>
      </c>
      <c r="B234" s="12" t="s">
        <v>135</v>
      </c>
      <c r="C234" s="37">
        <v>100</v>
      </c>
      <c r="D234" s="37">
        <v>16.87</v>
      </c>
      <c r="E234" s="37">
        <v>15.62</v>
      </c>
      <c r="F234" s="37">
        <v>6.62</v>
      </c>
      <c r="G234" s="37">
        <v>236.5</v>
      </c>
      <c r="H234" s="38">
        <v>80</v>
      </c>
      <c r="I234" s="38">
        <f>D234/100*H234</f>
        <v>13.496000000000002</v>
      </c>
      <c r="J234" s="38">
        <f>E234/100*H234</f>
        <v>12.496</v>
      </c>
      <c r="K234" s="38">
        <f>F234/100*H234</f>
        <v>5.295999999999999</v>
      </c>
      <c r="L234" s="38">
        <f>G234/100*H234</f>
        <v>189.20000000000002</v>
      </c>
      <c r="M234" s="37">
        <v>70</v>
      </c>
      <c r="N234" s="37">
        <f t="shared" si="44"/>
        <v>11.809000000000001</v>
      </c>
      <c r="O234" s="37">
        <f t="shared" si="45"/>
        <v>10.934000000000001</v>
      </c>
      <c r="P234" s="37">
        <f t="shared" si="46"/>
        <v>4.6339999999999995</v>
      </c>
      <c r="Q234" s="37">
        <f t="shared" si="47"/>
        <v>165.55</v>
      </c>
    </row>
    <row r="235" spans="1:17" s="1" customFormat="1" ht="25.5" customHeight="1">
      <c r="A235" s="36">
        <v>151</v>
      </c>
      <c r="B235" s="11" t="s">
        <v>102</v>
      </c>
      <c r="C235" s="37">
        <v>100</v>
      </c>
      <c r="D235" s="37">
        <v>0.68</v>
      </c>
      <c r="E235" s="37">
        <v>0</v>
      </c>
      <c r="F235" s="37">
        <v>14.5</v>
      </c>
      <c r="G235" s="37">
        <v>61</v>
      </c>
      <c r="H235" s="38">
        <v>180</v>
      </c>
      <c r="I235" s="38">
        <f t="shared" si="40"/>
        <v>1.2240000000000002</v>
      </c>
      <c r="J235" s="38">
        <f t="shared" si="41"/>
        <v>0</v>
      </c>
      <c r="K235" s="38">
        <f t="shared" si="42"/>
        <v>26.099999999999998</v>
      </c>
      <c r="L235" s="38">
        <f t="shared" si="43"/>
        <v>109.8</v>
      </c>
      <c r="M235" s="37">
        <v>150</v>
      </c>
      <c r="N235" s="37">
        <f t="shared" si="44"/>
        <v>1.02</v>
      </c>
      <c r="O235" s="37">
        <f t="shared" si="45"/>
        <v>0</v>
      </c>
      <c r="P235" s="37">
        <f t="shared" si="46"/>
        <v>21.75</v>
      </c>
      <c r="Q235" s="37">
        <f t="shared" si="47"/>
        <v>91.5</v>
      </c>
    </row>
    <row r="236" spans="1:17" ht="19.5" customHeight="1">
      <c r="A236" s="36">
        <v>148</v>
      </c>
      <c r="B236" s="11" t="s">
        <v>48</v>
      </c>
      <c r="C236" s="37">
        <v>100</v>
      </c>
      <c r="D236" s="37">
        <v>6</v>
      </c>
      <c r="E236" s="37">
        <v>1</v>
      </c>
      <c r="F236" s="37">
        <v>44.33</v>
      </c>
      <c r="G236" s="37">
        <v>189</v>
      </c>
      <c r="H236" s="38">
        <v>50</v>
      </c>
      <c r="I236" s="38">
        <f>D236/100*H236</f>
        <v>3</v>
      </c>
      <c r="J236" s="38">
        <f>E236/100*H236</f>
        <v>0.5</v>
      </c>
      <c r="K236" s="38">
        <f>F236/100*H236</f>
        <v>22.165</v>
      </c>
      <c r="L236" s="38">
        <f>G236/100*H236</f>
        <v>94.5</v>
      </c>
      <c r="M236" s="37">
        <v>40</v>
      </c>
      <c r="N236" s="37">
        <f t="shared" si="44"/>
        <v>2.4</v>
      </c>
      <c r="O236" s="37">
        <f t="shared" si="45"/>
        <v>0.4</v>
      </c>
      <c r="P236" s="37">
        <f t="shared" si="46"/>
        <v>17.732</v>
      </c>
      <c r="Q236" s="37">
        <f t="shared" si="47"/>
        <v>75.6</v>
      </c>
    </row>
    <row r="237" spans="1:17" ht="18">
      <c r="A237" s="36" t="s">
        <v>57</v>
      </c>
      <c r="B237" s="11" t="s">
        <v>58</v>
      </c>
      <c r="C237" s="37">
        <v>100</v>
      </c>
      <c r="D237" s="37">
        <v>8.42</v>
      </c>
      <c r="E237" s="37">
        <v>1.07</v>
      </c>
      <c r="F237" s="37">
        <v>51.57</v>
      </c>
      <c r="G237" s="37">
        <v>249.04</v>
      </c>
      <c r="H237" s="38">
        <v>50</v>
      </c>
      <c r="I237" s="38">
        <f t="shared" si="40"/>
        <v>4.21</v>
      </c>
      <c r="J237" s="38">
        <f t="shared" si="41"/>
        <v>0.535</v>
      </c>
      <c r="K237" s="38">
        <f t="shared" si="42"/>
        <v>25.785000000000004</v>
      </c>
      <c r="L237" s="38">
        <f t="shared" si="43"/>
        <v>124.51999999999998</v>
      </c>
      <c r="M237" s="37">
        <v>40</v>
      </c>
      <c r="N237" s="37">
        <f t="shared" si="44"/>
        <v>3.368</v>
      </c>
      <c r="O237" s="37">
        <f t="shared" si="45"/>
        <v>0.42800000000000005</v>
      </c>
      <c r="P237" s="37">
        <f t="shared" si="46"/>
        <v>20.628</v>
      </c>
      <c r="Q237" s="37">
        <f t="shared" si="47"/>
        <v>99.61599999999999</v>
      </c>
    </row>
    <row r="238" spans="1:17" ht="18">
      <c r="A238" s="36"/>
      <c r="B238" s="11"/>
      <c r="C238" s="37"/>
      <c r="D238" s="37"/>
      <c r="E238" s="37"/>
      <c r="F238" s="37"/>
      <c r="G238" s="37"/>
      <c r="H238" s="38"/>
      <c r="I238" s="82">
        <f>SUM(I230:I237)</f>
        <v>35.29</v>
      </c>
      <c r="J238" s="82">
        <f>SUM(J230:J237)</f>
        <v>26.527</v>
      </c>
      <c r="K238" s="82">
        <f>SUM(K230:K237)</f>
        <v>120.172</v>
      </c>
      <c r="L238" s="82">
        <f>SUM(L230:L237)</f>
        <v>851.72</v>
      </c>
      <c r="M238" s="83"/>
      <c r="N238" s="83">
        <f>SUM(N230:N237)</f>
        <v>30.110999999999997</v>
      </c>
      <c r="O238" s="83">
        <f>SUM(O230:O237)</f>
        <v>22.262</v>
      </c>
      <c r="P238" s="83">
        <f>SUM(P230:P237)</f>
        <v>98.388</v>
      </c>
      <c r="Q238" s="83">
        <f>SUM(Q230:Q237)</f>
        <v>707.384</v>
      </c>
    </row>
    <row r="239" spans="1:17" ht="16.5" customHeight="1">
      <c r="A239" s="92" t="s">
        <v>14</v>
      </c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</row>
    <row r="240" spans="1:17" s="1" customFormat="1" ht="18">
      <c r="A240" s="36" t="s">
        <v>112</v>
      </c>
      <c r="B240" s="11" t="s">
        <v>113</v>
      </c>
      <c r="C240" s="37">
        <v>100</v>
      </c>
      <c r="D240" s="37">
        <v>4.08</v>
      </c>
      <c r="E240" s="37">
        <v>5.08</v>
      </c>
      <c r="F240" s="37">
        <v>18.83</v>
      </c>
      <c r="G240" s="37">
        <v>137.42</v>
      </c>
      <c r="H240" s="38">
        <v>180</v>
      </c>
      <c r="I240" s="38">
        <f>D240/100*H240</f>
        <v>7.344</v>
      </c>
      <c r="J240" s="38">
        <f>E240/100*H240</f>
        <v>9.144</v>
      </c>
      <c r="K240" s="38">
        <f>F240/100*H240</f>
        <v>33.894</v>
      </c>
      <c r="L240" s="38">
        <f>G240/100*H240</f>
        <v>247.35599999999997</v>
      </c>
      <c r="M240" s="39">
        <v>150</v>
      </c>
      <c r="N240" s="38">
        <f>I240/100*M240</f>
        <v>11.016</v>
      </c>
      <c r="O240" s="38">
        <f>J240/100*M240</f>
        <v>13.716000000000001</v>
      </c>
      <c r="P240" s="38">
        <f>K240/100*M240</f>
        <v>50.840999999999994</v>
      </c>
      <c r="Q240" s="38">
        <f>L240/100*M240</f>
        <v>371.03399999999993</v>
      </c>
    </row>
    <row r="241" spans="1:17" ht="18">
      <c r="A241" s="71" t="s">
        <v>116</v>
      </c>
      <c r="B241" s="72" t="s">
        <v>117</v>
      </c>
      <c r="C241" s="73">
        <v>100</v>
      </c>
      <c r="D241" s="73">
        <v>1</v>
      </c>
      <c r="E241" s="73">
        <v>72</v>
      </c>
      <c r="F241" s="73">
        <v>1</v>
      </c>
      <c r="G241" s="73">
        <v>661</v>
      </c>
      <c r="H241" s="74">
        <v>10</v>
      </c>
      <c r="I241" s="38">
        <f>D241/100*H241</f>
        <v>0.1</v>
      </c>
      <c r="J241" s="38">
        <f>E241/100*H241</f>
        <v>7.199999999999999</v>
      </c>
      <c r="K241" s="38">
        <f>F241/100*H241</f>
        <v>0.1</v>
      </c>
      <c r="L241" s="38">
        <f>G241/100*H241</f>
        <v>66.10000000000001</v>
      </c>
      <c r="M241" s="73">
        <v>5</v>
      </c>
      <c r="N241" s="37">
        <f>D241/100*M241</f>
        <v>0.05</v>
      </c>
      <c r="O241" s="37">
        <f>E241/100*M241</f>
        <v>3.5999999999999996</v>
      </c>
      <c r="P241" s="37">
        <f>F241/100*M241</f>
        <v>0.05</v>
      </c>
      <c r="Q241" s="37">
        <f>G241/100*M241</f>
        <v>33.050000000000004</v>
      </c>
    </row>
    <row r="242" spans="1:17" ht="18">
      <c r="A242" s="36" t="s">
        <v>57</v>
      </c>
      <c r="B242" s="11" t="s">
        <v>58</v>
      </c>
      <c r="C242" s="37">
        <v>100</v>
      </c>
      <c r="D242" s="37">
        <v>8.42</v>
      </c>
      <c r="E242" s="37">
        <v>1.07</v>
      </c>
      <c r="F242" s="37">
        <v>51.57</v>
      </c>
      <c r="G242" s="37">
        <v>249.04</v>
      </c>
      <c r="H242" s="38">
        <v>20</v>
      </c>
      <c r="I242" s="38">
        <f>D242/100*H242</f>
        <v>1.684</v>
      </c>
      <c r="J242" s="38">
        <f>E242/100*H242</f>
        <v>0.21400000000000002</v>
      </c>
      <c r="K242" s="38">
        <f>F242/100*H242</f>
        <v>10.314</v>
      </c>
      <c r="L242" s="38">
        <f>G242/100*H242</f>
        <v>49.80799999999999</v>
      </c>
      <c r="M242" s="37">
        <v>20</v>
      </c>
      <c r="N242" s="37">
        <f>D242/100*M242</f>
        <v>1.684</v>
      </c>
      <c r="O242" s="37">
        <f>E242/100*M242</f>
        <v>0.21400000000000002</v>
      </c>
      <c r="P242" s="37">
        <f>F242/100*M242</f>
        <v>10.314</v>
      </c>
      <c r="Q242" s="37">
        <f>G242/100*M242</f>
        <v>49.80799999999999</v>
      </c>
    </row>
    <row r="243" spans="1:17" s="2" customFormat="1" ht="18">
      <c r="A243" s="36" t="s">
        <v>86</v>
      </c>
      <c r="B243" s="11" t="s">
        <v>15</v>
      </c>
      <c r="C243" s="37">
        <v>100</v>
      </c>
      <c r="D243" s="37">
        <v>0.07</v>
      </c>
      <c r="E243" s="37">
        <v>0</v>
      </c>
      <c r="F243" s="37">
        <v>3.2</v>
      </c>
      <c r="G243" s="37">
        <v>13.2</v>
      </c>
      <c r="H243" s="38">
        <v>180</v>
      </c>
      <c r="I243" s="38">
        <f>D243/100*H243</f>
        <v>0.12600000000000003</v>
      </c>
      <c r="J243" s="38">
        <f>E243/100*H243</f>
        <v>0</v>
      </c>
      <c r="K243" s="38">
        <f>F243/100*H243</f>
        <v>5.76</v>
      </c>
      <c r="L243" s="38">
        <f>G243/100*H243</f>
        <v>23.76</v>
      </c>
      <c r="M243" s="37">
        <v>150</v>
      </c>
      <c r="N243" s="37">
        <f>D243/100*M243</f>
        <v>0.10500000000000001</v>
      </c>
      <c r="O243" s="37">
        <f>E243/100*M243</f>
        <v>0</v>
      </c>
      <c r="P243" s="37">
        <f>F243/100*M243</f>
        <v>4.8</v>
      </c>
      <c r="Q243" s="37">
        <f>G243/100*M243</f>
        <v>19.8</v>
      </c>
    </row>
    <row r="244" spans="1:17" ht="24.75" customHeight="1">
      <c r="A244" s="36"/>
      <c r="B244" s="40"/>
      <c r="C244" s="37"/>
      <c r="D244" s="37"/>
      <c r="E244" s="37"/>
      <c r="F244" s="37"/>
      <c r="G244" s="37"/>
      <c r="H244" s="38"/>
      <c r="I244" s="82">
        <f>SUM(I240:I243)</f>
        <v>9.254</v>
      </c>
      <c r="J244" s="82">
        <f>SUM(J240:J243)</f>
        <v>16.558</v>
      </c>
      <c r="K244" s="82">
        <f>SUM(K240:K243)</f>
        <v>50.068</v>
      </c>
      <c r="L244" s="82">
        <f>SUM(L240:L243)</f>
        <v>387.02399999999994</v>
      </c>
      <c r="M244" s="83"/>
      <c r="N244" s="83">
        <f>SUM(N240:N243)</f>
        <v>12.855</v>
      </c>
      <c r="O244" s="83">
        <f>SUM(O240:O243)</f>
        <v>17.53</v>
      </c>
      <c r="P244" s="83">
        <f>SUM(P240:P243)</f>
        <v>66.005</v>
      </c>
      <c r="Q244" s="83">
        <f>SUM(Q240:Q243)</f>
        <v>473.69199999999995</v>
      </c>
    </row>
    <row r="245" spans="1:17" ht="18" hidden="1">
      <c r="A245" s="86" t="s">
        <v>16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8"/>
    </row>
    <row r="246" spans="1:17" ht="18" hidden="1">
      <c r="A246" s="36"/>
      <c r="B246" s="11"/>
      <c r="C246" s="37"/>
      <c r="D246" s="37"/>
      <c r="E246" s="37"/>
      <c r="F246" s="37"/>
      <c r="G246" s="37"/>
      <c r="H246" s="38"/>
      <c r="I246" s="38"/>
      <c r="J246" s="38"/>
      <c r="K246" s="38"/>
      <c r="L246" s="38"/>
      <c r="M246" s="37"/>
      <c r="N246" s="37"/>
      <c r="O246" s="37"/>
      <c r="P246" s="37"/>
      <c r="Q246" s="37"/>
    </row>
    <row r="247" spans="1:17" ht="18" hidden="1">
      <c r="A247" s="36"/>
      <c r="B247" s="11"/>
      <c r="C247" s="37"/>
      <c r="D247" s="37"/>
      <c r="E247" s="37"/>
      <c r="F247" s="37"/>
      <c r="G247" s="37"/>
      <c r="H247" s="38"/>
      <c r="I247" s="38"/>
      <c r="J247" s="38"/>
      <c r="K247" s="38"/>
      <c r="L247" s="38"/>
      <c r="M247" s="37"/>
      <c r="N247" s="37"/>
      <c r="O247" s="37"/>
      <c r="P247" s="37"/>
      <c r="Q247" s="37"/>
    </row>
    <row r="248" spans="1:17" ht="18" hidden="1">
      <c r="A248" s="36"/>
      <c r="B248" s="11"/>
      <c r="C248" s="37"/>
      <c r="D248" s="37"/>
      <c r="E248" s="37"/>
      <c r="F248" s="37"/>
      <c r="G248" s="37"/>
      <c r="H248" s="38"/>
      <c r="I248" s="38"/>
      <c r="J248" s="38"/>
      <c r="K248" s="38"/>
      <c r="L248" s="38"/>
      <c r="M248" s="37"/>
      <c r="N248" s="37"/>
      <c r="O248" s="37"/>
      <c r="P248" s="37"/>
      <c r="Q248" s="37"/>
    </row>
    <row r="249" spans="1:17" ht="18" hidden="1">
      <c r="A249" s="36"/>
      <c r="B249" s="11"/>
      <c r="C249" s="37"/>
      <c r="D249" s="37"/>
      <c r="E249" s="37"/>
      <c r="F249" s="37"/>
      <c r="G249" s="37"/>
      <c r="H249" s="38"/>
      <c r="I249" s="38"/>
      <c r="J249" s="38"/>
      <c r="K249" s="38"/>
      <c r="L249" s="38"/>
      <c r="M249" s="37"/>
      <c r="N249" s="37"/>
      <c r="O249" s="37"/>
      <c r="P249" s="37"/>
      <c r="Q249" s="37"/>
    </row>
    <row r="250" spans="1:17" ht="18" hidden="1">
      <c r="A250" s="36"/>
      <c r="B250" s="11"/>
      <c r="C250" s="37"/>
      <c r="D250" s="37"/>
      <c r="E250" s="37"/>
      <c r="F250" s="37"/>
      <c r="G250" s="37"/>
      <c r="H250" s="38"/>
      <c r="I250" s="38"/>
      <c r="J250" s="38"/>
      <c r="K250" s="38"/>
      <c r="L250" s="38"/>
      <c r="M250" s="37"/>
      <c r="N250" s="37"/>
      <c r="O250" s="37"/>
      <c r="P250" s="37"/>
      <c r="Q250" s="37"/>
    </row>
    <row r="251" spans="1:17" ht="18" hidden="1">
      <c r="A251" s="36"/>
      <c r="B251" s="11"/>
      <c r="C251" s="37"/>
      <c r="D251" s="37"/>
      <c r="E251" s="37"/>
      <c r="F251" s="37"/>
      <c r="G251" s="37"/>
      <c r="H251" s="38"/>
      <c r="I251" s="38"/>
      <c r="J251" s="38"/>
      <c r="K251" s="38"/>
      <c r="L251" s="38"/>
      <c r="M251" s="37"/>
      <c r="N251" s="37"/>
      <c r="O251" s="37"/>
      <c r="P251" s="37"/>
      <c r="Q251" s="37"/>
    </row>
    <row r="252" spans="1:17" ht="18" hidden="1">
      <c r="A252" s="36"/>
      <c r="B252" s="40"/>
      <c r="C252" s="37"/>
      <c r="D252" s="37"/>
      <c r="E252" s="37"/>
      <c r="F252" s="37"/>
      <c r="G252" s="37"/>
      <c r="H252" s="38"/>
      <c r="I252" s="38"/>
      <c r="J252" s="38"/>
      <c r="K252" s="38"/>
      <c r="L252" s="38"/>
      <c r="M252" s="37"/>
      <c r="N252" s="37"/>
      <c r="O252" s="37"/>
      <c r="P252" s="37"/>
      <c r="Q252" s="37"/>
    </row>
    <row r="253" spans="1:17" ht="18" hidden="1">
      <c r="A253" s="89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</row>
    <row r="254" spans="1:17" ht="18" hidden="1">
      <c r="A254" s="36"/>
      <c r="B254" s="11"/>
      <c r="C254" s="37"/>
      <c r="D254" s="37"/>
      <c r="E254" s="37"/>
      <c r="F254" s="37"/>
      <c r="G254" s="37"/>
      <c r="H254" s="38"/>
      <c r="I254" s="38"/>
      <c r="J254" s="38"/>
      <c r="K254" s="38"/>
      <c r="L254" s="38"/>
      <c r="M254" s="37"/>
      <c r="N254" s="37"/>
      <c r="O254" s="37"/>
      <c r="P254" s="37"/>
      <c r="Q254" s="37"/>
    </row>
    <row r="255" spans="1:17" ht="18" hidden="1">
      <c r="A255" s="36"/>
      <c r="B255" s="11"/>
      <c r="C255" s="37"/>
      <c r="D255" s="37"/>
      <c r="E255" s="37"/>
      <c r="F255" s="37"/>
      <c r="G255" s="37"/>
      <c r="H255" s="38"/>
      <c r="I255" s="38"/>
      <c r="J255" s="38"/>
      <c r="K255" s="38"/>
      <c r="L255" s="38"/>
      <c r="M255" s="37"/>
      <c r="N255" s="37"/>
      <c r="O255" s="37"/>
      <c r="P255" s="37"/>
      <c r="Q255" s="37"/>
    </row>
    <row r="256" spans="1:17" ht="18" hidden="1">
      <c r="A256" s="36"/>
      <c r="B256" s="40"/>
      <c r="C256" s="37"/>
      <c r="D256" s="37"/>
      <c r="E256" s="37"/>
      <c r="F256" s="37"/>
      <c r="G256" s="37"/>
      <c r="H256" s="38"/>
      <c r="I256" s="38"/>
      <c r="J256" s="38"/>
      <c r="K256" s="38"/>
      <c r="L256" s="38"/>
      <c r="M256" s="37"/>
      <c r="N256" s="37"/>
      <c r="O256" s="37"/>
      <c r="P256" s="37"/>
      <c r="Q256" s="37"/>
    </row>
    <row r="257" spans="1:17" ht="18">
      <c r="A257" s="36"/>
      <c r="B257" s="40"/>
      <c r="C257" s="37"/>
      <c r="D257" s="37"/>
      <c r="E257" s="37"/>
      <c r="F257" s="37"/>
      <c r="G257" s="37"/>
      <c r="H257" s="38"/>
      <c r="I257" s="76">
        <f>I225+I228+I238+I244+I252+I256</f>
        <v>55.0595</v>
      </c>
      <c r="J257" s="76">
        <f>J225+J228+J238+J244+J252+J256</f>
        <v>53.5485</v>
      </c>
      <c r="K257" s="76">
        <f>K225+K228+K238+K244+K252+K256</f>
        <v>252.25099999999998</v>
      </c>
      <c r="L257" s="76">
        <f>L225+L228+L238+L244+L252+L256</f>
        <v>1768.5479999999998</v>
      </c>
      <c r="M257" s="76"/>
      <c r="N257" s="76">
        <f>N225+N228+N238+N244+N252+N256</f>
        <v>51.1365</v>
      </c>
      <c r="O257" s="76">
        <f>O225+O228+O238+O244+O252+O256</f>
        <v>47.6955</v>
      </c>
      <c r="P257" s="76">
        <f>P225+P228+P238+P244+P252+P256</f>
        <v>229.334</v>
      </c>
      <c r="Q257" s="76">
        <f>Q225+Q228+Q238+Q244+Q252+Q256</f>
        <v>1590.153</v>
      </c>
    </row>
    <row r="258" spans="1:17" ht="18">
      <c r="A258" s="36"/>
      <c r="B258" s="40"/>
      <c r="C258" s="37"/>
      <c r="D258" s="37"/>
      <c r="E258" s="37"/>
      <c r="F258" s="37"/>
      <c r="G258" s="37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1:17" ht="27.75" customHeight="1">
      <c r="A259" s="95" t="s">
        <v>35</v>
      </c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</row>
    <row r="260" spans="1:17" s="1" customFormat="1" ht="15.75" customHeight="1">
      <c r="A260" s="97" t="s">
        <v>9</v>
      </c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</row>
    <row r="261" spans="1:17" ht="18">
      <c r="A261" s="49">
        <v>92</v>
      </c>
      <c r="B261" s="31" t="s">
        <v>45</v>
      </c>
      <c r="C261" s="50">
        <v>100</v>
      </c>
      <c r="D261" s="50">
        <v>2.93</v>
      </c>
      <c r="E261" s="50">
        <v>4.97</v>
      </c>
      <c r="F261" s="50">
        <v>13.4</v>
      </c>
      <c r="G261" s="50">
        <v>110.69</v>
      </c>
      <c r="H261" s="51">
        <v>180</v>
      </c>
      <c r="I261" s="38">
        <f>D261/100*H261</f>
        <v>5.274000000000001</v>
      </c>
      <c r="J261" s="38">
        <f>E261/100*H261</f>
        <v>8.946</v>
      </c>
      <c r="K261" s="38">
        <f>F261/100*H261</f>
        <v>24.12</v>
      </c>
      <c r="L261" s="38">
        <f>G261/100*H261</f>
        <v>199.242</v>
      </c>
      <c r="M261" s="50">
        <v>150</v>
      </c>
      <c r="N261" s="37">
        <f>D261/100*M261</f>
        <v>4.3950000000000005</v>
      </c>
      <c r="O261" s="37">
        <f>E261/100*M261</f>
        <v>7.454999999999999</v>
      </c>
      <c r="P261" s="37">
        <f>F261/100*M261</f>
        <v>20.1</v>
      </c>
      <c r="Q261" s="37">
        <f>G261/100*M261</f>
        <v>166.035</v>
      </c>
    </row>
    <row r="262" spans="1:17" s="1" customFormat="1" ht="18">
      <c r="A262" s="36">
        <v>604</v>
      </c>
      <c r="B262" s="11" t="s">
        <v>22</v>
      </c>
      <c r="C262" s="37">
        <v>100</v>
      </c>
      <c r="D262" s="37">
        <v>7.5</v>
      </c>
      <c r="E262" s="37">
        <v>9.8</v>
      </c>
      <c r="F262" s="37">
        <v>74.4</v>
      </c>
      <c r="G262" s="37">
        <v>417</v>
      </c>
      <c r="H262" s="38">
        <v>45</v>
      </c>
      <c r="I262" s="38">
        <f>D262/100*H262</f>
        <v>3.375</v>
      </c>
      <c r="J262" s="38">
        <f>E262/100*H262</f>
        <v>4.41</v>
      </c>
      <c r="K262" s="38">
        <f>F262/100*H262</f>
        <v>33.480000000000004</v>
      </c>
      <c r="L262" s="38">
        <f>G262/100*H262</f>
        <v>187.65</v>
      </c>
      <c r="M262" s="39">
        <v>30</v>
      </c>
      <c r="N262" s="37">
        <f>D262/100*M262</f>
        <v>2.25</v>
      </c>
      <c r="O262" s="37">
        <f>E262/100*M262</f>
        <v>2.94</v>
      </c>
      <c r="P262" s="37">
        <f>F262/100*M262</f>
        <v>22.320000000000004</v>
      </c>
      <c r="Q262" s="37">
        <f>G262/100*M262</f>
        <v>125.1</v>
      </c>
    </row>
    <row r="263" spans="1:17" s="2" customFormat="1" ht="18">
      <c r="A263" s="36" t="s">
        <v>89</v>
      </c>
      <c r="B263" s="11" t="s">
        <v>90</v>
      </c>
      <c r="C263" s="37">
        <v>100</v>
      </c>
      <c r="D263" s="37">
        <v>0.73</v>
      </c>
      <c r="E263" s="37">
        <v>0.53</v>
      </c>
      <c r="F263" s="37">
        <v>4.27</v>
      </c>
      <c r="G263" s="37">
        <v>25.13</v>
      </c>
      <c r="H263" s="38">
        <v>180</v>
      </c>
      <c r="I263" s="38">
        <f>D263/100*H263</f>
        <v>1.314</v>
      </c>
      <c r="J263" s="38">
        <f>E263/100*H263</f>
        <v>0.954</v>
      </c>
      <c r="K263" s="38">
        <f>F263/100*H263</f>
        <v>7.685999999999999</v>
      </c>
      <c r="L263" s="38">
        <f>G263/100*H263</f>
        <v>45.233999999999995</v>
      </c>
      <c r="M263" s="37">
        <v>150</v>
      </c>
      <c r="N263" s="37">
        <f>D263/100*M263</f>
        <v>1.095</v>
      </c>
      <c r="O263" s="37">
        <f>E263/100*M263</f>
        <v>0.795</v>
      </c>
      <c r="P263" s="37">
        <f>F263/100*M263</f>
        <v>6.404999999999999</v>
      </c>
      <c r="Q263" s="37">
        <f>G263/100*M263</f>
        <v>37.69499999999999</v>
      </c>
    </row>
    <row r="264" spans="1:17" s="1" customFormat="1" ht="18">
      <c r="A264" s="36"/>
      <c r="B264" s="40"/>
      <c r="C264" s="37"/>
      <c r="D264" s="37"/>
      <c r="E264" s="37"/>
      <c r="F264" s="37"/>
      <c r="G264" s="37"/>
      <c r="H264" s="38"/>
      <c r="I264" s="82">
        <f>SUM(I261:I263)</f>
        <v>9.963000000000001</v>
      </c>
      <c r="J264" s="82">
        <f>SUM(J261:J263)</f>
        <v>14.31</v>
      </c>
      <c r="K264" s="82">
        <f>SUM(K261:K263)</f>
        <v>65.286</v>
      </c>
      <c r="L264" s="82">
        <f>SUM(L261:L263)</f>
        <v>432.126</v>
      </c>
      <c r="M264" s="83"/>
      <c r="N264" s="83">
        <f>SUM(N261:N263)</f>
        <v>7.74</v>
      </c>
      <c r="O264" s="83">
        <f>SUM(O261:O263)</f>
        <v>11.19</v>
      </c>
      <c r="P264" s="83">
        <f>SUM(P261:P263)</f>
        <v>48.825</v>
      </c>
      <c r="Q264" s="83">
        <f>SUM(Q261:Q263)</f>
        <v>328.83</v>
      </c>
    </row>
    <row r="265" spans="1:17" s="1" customFormat="1" ht="18.75" customHeight="1">
      <c r="A265" s="92" t="s">
        <v>11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</row>
    <row r="266" spans="1:17" s="1" customFormat="1" ht="18">
      <c r="A266" s="36">
        <v>154</v>
      </c>
      <c r="B266" s="11" t="s">
        <v>47</v>
      </c>
      <c r="C266" s="37">
        <v>100</v>
      </c>
      <c r="D266" s="37">
        <v>0.5</v>
      </c>
      <c r="E266" s="37">
        <v>0</v>
      </c>
      <c r="F266" s="37">
        <v>14</v>
      </c>
      <c r="G266" s="37">
        <v>58</v>
      </c>
      <c r="H266" s="38">
        <v>180</v>
      </c>
      <c r="I266" s="38">
        <f>D266/100*H266</f>
        <v>0.9</v>
      </c>
      <c r="J266" s="38">
        <f>E266/100*H266</f>
        <v>0</v>
      </c>
      <c r="K266" s="38">
        <f>F266/100*H266</f>
        <v>25.200000000000003</v>
      </c>
      <c r="L266" s="38">
        <f>G266/100*H266</f>
        <v>104.39999999999999</v>
      </c>
      <c r="M266" s="39">
        <v>150</v>
      </c>
      <c r="N266" s="38">
        <f>I266/100*M266</f>
        <v>1.35</v>
      </c>
      <c r="O266" s="38">
        <f>J266/100*M266</f>
        <v>0</v>
      </c>
      <c r="P266" s="38">
        <f>K266/100*M266</f>
        <v>37.8</v>
      </c>
      <c r="Q266" s="38">
        <f>L266/100*M266</f>
        <v>156.59999999999997</v>
      </c>
    </row>
    <row r="267" spans="1:17" s="1" customFormat="1" ht="18">
      <c r="A267" s="36"/>
      <c r="B267" s="40"/>
      <c r="C267" s="37"/>
      <c r="D267" s="37"/>
      <c r="E267" s="37"/>
      <c r="F267" s="37"/>
      <c r="G267" s="37"/>
      <c r="H267" s="38"/>
      <c r="I267" s="82">
        <f>SUM(I266)</f>
        <v>0.9</v>
      </c>
      <c r="J267" s="82">
        <f>SUM(J266)</f>
        <v>0</v>
      </c>
      <c r="K267" s="82">
        <f>SUM(K266)</f>
        <v>25.200000000000003</v>
      </c>
      <c r="L267" s="82">
        <f>SUM(L266)</f>
        <v>104.39999999999999</v>
      </c>
      <c r="M267" s="83"/>
      <c r="N267" s="83">
        <f>SUM(N266)</f>
        <v>1.35</v>
      </c>
      <c r="O267" s="83">
        <f>SUM(O266)</f>
        <v>0</v>
      </c>
      <c r="P267" s="83">
        <f>SUM(P266)</f>
        <v>37.8</v>
      </c>
      <c r="Q267" s="83">
        <f>SUM(Q266)</f>
        <v>156.59999999999997</v>
      </c>
    </row>
    <row r="268" spans="1:17" s="1" customFormat="1" ht="18">
      <c r="A268" s="92" t="s">
        <v>12</v>
      </c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</row>
    <row r="269" spans="1:17" s="1" customFormat="1" ht="18">
      <c r="A269" s="41"/>
      <c r="B269" s="42"/>
      <c r="C269" s="43"/>
      <c r="D269" s="43"/>
      <c r="E269" s="43"/>
      <c r="F269" s="43"/>
      <c r="G269" s="43"/>
      <c r="H269" s="44"/>
      <c r="I269" s="38"/>
      <c r="J269" s="38"/>
      <c r="K269" s="38"/>
      <c r="L269" s="38"/>
      <c r="M269" s="43"/>
      <c r="N269" s="37"/>
      <c r="O269" s="37"/>
      <c r="P269" s="37"/>
      <c r="Q269" s="37"/>
    </row>
    <row r="270" spans="1:17" s="1" customFormat="1" ht="18">
      <c r="A270" s="41" t="s">
        <v>103</v>
      </c>
      <c r="B270" s="42" t="s">
        <v>122</v>
      </c>
      <c r="C270" s="43">
        <v>100</v>
      </c>
      <c r="D270" s="43">
        <v>2.31</v>
      </c>
      <c r="E270" s="43">
        <v>2.81</v>
      </c>
      <c r="F270" s="43">
        <v>2.86</v>
      </c>
      <c r="G270" s="43">
        <v>46.1</v>
      </c>
      <c r="H270" s="44">
        <v>180</v>
      </c>
      <c r="I270" s="38">
        <f aca="true" t="shared" si="48" ref="I270:I276">D270/100*H270</f>
        <v>4.1579999999999995</v>
      </c>
      <c r="J270" s="38">
        <f aca="true" t="shared" si="49" ref="J270:J276">E270/100*H270</f>
        <v>5.058</v>
      </c>
      <c r="K270" s="38">
        <f aca="true" t="shared" si="50" ref="K270:K276">F270/100*H270</f>
        <v>5.148</v>
      </c>
      <c r="L270" s="38">
        <f aca="true" t="shared" si="51" ref="L270:L276">G270/100*H270</f>
        <v>82.98</v>
      </c>
      <c r="M270" s="43">
        <v>150</v>
      </c>
      <c r="N270" s="37">
        <f>D270/100*M270</f>
        <v>3.465</v>
      </c>
      <c r="O270" s="37">
        <f>E270/100*M270</f>
        <v>4.215</v>
      </c>
      <c r="P270" s="37">
        <f>F270/100*M270</f>
        <v>4.29</v>
      </c>
      <c r="Q270" s="37">
        <f>G270/100*M270</f>
        <v>69.15</v>
      </c>
    </row>
    <row r="271" spans="1:17" ht="18">
      <c r="A271" s="36" t="s">
        <v>80</v>
      </c>
      <c r="B271" s="11" t="s">
        <v>55</v>
      </c>
      <c r="C271" s="37">
        <v>100</v>
      </c>
      <c r="D271" s="37">
        <v>3.58</v>
      </c>
      <c r="E271" s="37">
        <v>3.25</v>
      </c>
      <c r="F271" s="37">
        <v>21.83</v>
      </c>
      <c r="G271" s="37">
        <v>131.16</v>
      </c>
      <c r="H271" s="38">
        <v>150</v>
      </c>
      <c r="I271" s="38">
        <f t="shared" si="48"/>
        <v>5.37</v>
      </c>
      <c r="J271" s="38">
        <f t="shared" si="49"/>
        <v>4.875</v>
      </c>
      <c r="K271" s="38">
        <f t="shared" si="50"/>
        <v>32.745</v>
      </c>
      <c r="L271" s="38">
        <f t="shared" si="51"/>
        <v>196.73999999999998</v>
      </c>
      <c r="M271" s="37">
        <v>120</v>
      </c>
      <c r="N271" s="37">
        <f>D271/100*M271</f>
        <v>4.295999999999999</v>
      </c>
      <c r="O271" s="37">
        <f>E271/100*M271</f>
        <v>3.9000000000000004</v>
      </c>
      <c r="P271" s="37">
        <f>F271/100*M271</f>
        <v>26.195999999999998</v>
      </c>
      <c r="Q271" s="37">
        <f>G271/100*M271</f>
        <v>157.392</v>
      </c>
    </row>
    <row r="272" spans="1:17" s="1" customFormat="1" ht="18.75" customHeight="1">
      <c r="A272" s="36" t="s">
        <v>133</v>
      </c>
      <c r="B272" s="11" t="s">
        <v>134</v>
      </c>
      <c r="C272" s="37">
        <v>100</v>
      </c>
      <c r="D272" s="37">
        <v>18.26</v>
      </c>
      <c r="E272" s="37">
        <v>17.47</v>
      </c>
      <c r="F272" s="37">
        <v>16.53</v>
      </c>
      <c r="G272" s="37">
        <v>295.06</v>
      </c>
      <c r="H272" s="38">
        <v>80</v>
      </c>
      <c r="I272" s="38">
        <f>D272/100*H272</f>
        <v>14.608</v>
      </c>
      <c r="J272" s="38">
        <f>E272/100*H272</f>
        <v>13.975999999999999</v>
      </c>
      <c r="K272" s="38">
        <f>F272/100*H272</f>
        <v>13.224</v>
      </c>
      <c r="L272" s="38">
        <f>G272/100*H272</f>
        <v>236.048</v>
      </c>
      <c r="M272" s="37">
        <v>60</v>
      </c>
      <c r="N272" s="38">
        <f>I272/100*M272</f>
        <v>8.764800000000001</v>
      </c>
      <c r="O272" s="38">
        <f>J272/100*M272</f>
        <v>8.3856</v>
      </c>
      <c r="P272" s="38">
        <f>K272/100*M272</f>
        <v>7.9344</v>
      </c>
      <c r="Q272" s="38">
        <f>L272/100*M272</f>
        <v>141.62879999999998</v>
      </c>
    </row>
    <row r="273" spans="1:17" ht="18">
      <c r="A273" s="36" t="s">
        <v>130</v>
      </c>
      <c r="B273" s="11" t="s">
        <v>140</v>
      </c>
      <c r="C273" s="37">
        <v>100</v>
      </c>
      <c r="D273" s="37">
        <v>3.3</v>
      </c>
      <c r="E273" s="37">
        <v>2.4</v>
      </c>
      <c r="F273" s="37">
        <v>8.9</v>
      </c>
      <c r="G273" s="37">
        <v>70.8</v>
      </c>
      <c r="H273" s="38">
        <v>45</v>
      </c>
      <c r="I273" s="38">
        <f>D273/100*H273</f>
        <v>1.485</v>
      </c>
      <c r="J273" s="38">
        <f>E273/100*H273</f>
        <v>1.08</v>
      </c>
      <c r="K273" s="38">
        <f>F273/100*H273</f>
        <v>4.005000000000001</v>
      </c>
      <c r="L273" s="38">
        <f>G273/100*H273</f>
        <v>31.86</v>
      </c>
      <c r="M273" s="37">
        <v>40</v>
      </c>
      <c r="N273" s="37">
        <f>D273/100*M273</f>
        <v>1.32</v>
      </c>
      <c r="O273" s="37">
        <f>E273/100*M273</f>
        <v>0.96</v>
      </c>
      <c r="P273" s="37">
        <f>F273/100*M273</f>
        <v>3.5600000000000005</v>
      </c>
      <c r="Q273" s="37">
        <f>G273/100*M273</f>
        <v>28.32</v>
      </c>
    </row>
    <row r="274" spans="1:17" ht="19.5" customHeight="1">
      <c r="A274" s="36" t="s">
        <v>94</v>
      </c>
      <c r="B274" s="11" t="s">
        <v>42</v>
      </c>
      <c r="C274" s="37">
        <v>100</v>
      </c>
      <c r="D274" s="37">
        <v>0.33</v>
      </c>
      <c r="E274" s="37">
        <v>0.13</v>
      </c>
      <c r="F274" s="37">
        <v>7.6</v>
      </c>
      <c r="G274" s="37">
        <v>32.73</v>
      </c>
      <c r="H274" s="38">
        <v>180</v>
      </c>
      <c r="I274" s="38">
        <f t="shared" si="48"/>
        <v>0.594</v>
      </c>
      <c r="J274" s="38">
        <f t="shared" si="49"/>
        <v>0.23399999999999999</v>
      </c>
      <c r="K274" s="38">
        <f t="shared" si="50"/>
        <v>13.68</v>
      </c>
      <c r="L274" s="38">
        <f t="shared" si="51"/>
        <v>58.913999999999994</v>
      </c>
      <c r="M274" s="37">
        <v>150</v>
      </c>
      <c r="N274" s="37">
        <f>D274/100*M274</f>
        <v>0.495</v>
      </c>
      <c r="O274" s="37">
        <f>E274/100*M274</f>
        <v>0.19499999999999998</v>
      </c>
      <c r="P274" s="37">
        <f>F274/100*M274</f>
        <v>11.4</v>
      </c>
      <c r="Q274" s="37">
        <f>G274/100*M274</f>
        <v>49.095</v>
      </c>
    </row>
    <row r="275" spans="1:17" ht="19.5" customHeight="1">
      <c r="A275" s="36">
        <v>148</v>
      </c>
      <c r="B275" s="11" t="s">
        <v>48</v>
      </c>
      <c r="C275" s="37">
        <v>100</v>
      </c>
      <c r="D275" s="37">
        <v>6</v>
      </c>
      <c r="E275" s="37">
        <v>1</v>
      </c>
      <c r="F275" s="37">
        <v>44.33</v>
      </c>
      <c r="G275" s="37">
        <v>189</v>
      </c>
      <c r="H275" s="38">
        <v>50</v>
      </c>
      <c r="I275" s="38">
        <f t="shared" si="48"/>
        <v>3</v>
      </c>
      <c r="J275" s="38">
        <f t="shared" si="49"/>
        <v>0.5</v>
      </c>
      <c r="K275" s="38">
        <f t="shared" si="50"/>
        <v>22.165</v>
      </c>
      <c r="L275" s="38">
        <f t="shared" si="51"/>
        <v>94.5</v>
      </c>
      <c r="M275" s="37">
        <v>40</v>
      </c>
      <c r="N275" s="37">
        <f>D275/100*M275</f>
        <v>2.4</v>
      </c>
      <c r="O275" s="37">
        <f>E275/100*M275</f>
        <v>0.4</v>
      </c>
      <c r="P275" s="37">
        <f>F275/100*M275</f>
        <v>17.732</v>
      </c>
      <c r="Q275" s="37">
        <f>G275/100*M275</f>
        <v>75.6</v>
      </c>
    </row>
    <row r="276" spans="1:17" ht="18">
      <c r="A276" s="36" t="s">
        <v>57</v>
      </c>
      <c r="B276" s="11" t="s">
        <v>58</v>
      </c>
      <c r="C276" s="37">
        <v>100</v>
      </c>
      <c r="D276" s="37">
        <v>8.42</v>
      </c>
      <c r="E276" s="37">
        <v>1.07</v>
      </c>
      <c r="F276" s="37">
        <v>51.57</v>
      </c>
      <c r="G276" s="37">
        <v>249.04</v>
      </c>
      <c r="H276" s="38">
        <v>50</v>
      </c>
      <c r="I276" s="38">
        <f t="shared" si="48"/>
        <v>4.21</v>
      </c>
      <c r="J276" s="38">
        <f t="shared" si="49"/>
        <v>0.535</v>
      </c>
      <c r="K276" s="38">
        <f t="shared" si="50"/>
        <v>25.785000000000004</v>
      </c>
      <c r="L276" s="38">
        <f t="shared" si="51"/>
        <v>124.51999999999998</v>
      </c>
      <c r="M276" s="37">
        <v>40</v>
      </c>
      <c r="N276" s="37">
        <f>D276/100*M276</f>
        <v>3.368</v>
      </c>
      <c r="O276" s="37">
        <f>E276/100*M276</f>
        <v>0.42800000000000005</v>
      </c>
      <c r="P276" s="37">
        <f>F276/100*M276</f>
        <v>20.628</v>
      </c>
      <c r="Q276" s="37">
        <f>G276/100*M276</f>
        <v>99.61599999999999</v>
      </c>
    </row>
    <row r="277" spans="1:17" s="1" customFormat="1" ht="18">
      <c r="A277" s="36"/>
      <c r="B277" s="40"/>
      <c r="C277" s="37"/>
      <c r="D277" s="37"/>
      <c r="E277" s="37"/>
      <c r="F277" s="37"/>
      <c r="G277" s="37"/>
      <c r="H277" s="38"/>
      <c r="I277" s="82">
        <f>SUM(I269:I276)</f>
        <v>33.425</v>
      </c>
      <c r="J277" s="82">
        <f>SUM(J269:J276)</f>
        <v>26.258</v>
      </c>
      <c r="K277" s="82">
        <f>SUM(K269:K276)</f>
        <v>116.75200000000001</v>
      </c>
      <c r="L277" s="82">
        <f>SUM(L269:L276)</f>
        <v>825.562</v>
      </c>
      <c r="M277" s="83"/>
      <c r="N277" s="83">
        <f>SUM(N269:N276)</f>
        <v>24.1088</v>
      </c>
      <c r="O277" s="83">
        <f>SUM(O269:O276)</f>
        <v>18.4836</v>
      </c>
      <c r="P277" s="83">
        <f>SUM(P269:P276)</f>
        <v>91.74040000000001</v>
      </c>
      <c r="Q277" s="83">
        <f>SUM(Q269:Q276)</f>
        <v>620.8018</v>
      </c>
    </row>
    <row r="278" spans="1:17" s="1" customFormat="1" ht="15.75" customHeight="1">
      <c r="A278" s="92" t="s">
        <v>14</v>
      </c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</row>
    <row r="279" spans="1:17" ht="18">
      <c r="A279" s="71" t="s">
        <v>123</v>
      </c>
      <c r="B279" s="72" t="s">
        <v>44</v>
      </c>
      <c r="C279" s="73">
        <v>100</v>
      </c>
      <c r="D279" s="73">
        <v>6.4</v>
      </c>
      <c r="E279" s="73">
        <v>7.13</v>
      </c>
      <c r="F279" s="73">
        <v>3.2</v>
      </c>
      <c r="G279" s="73">
        <v>102.33</v>
      </c>
      <c r="H279" s="74">
        <v>150</v>
      </c>
      <c r="I279" s="38">
        <f>D279/100*H279</f>
        <v>9.6</v>
      </c>
      <c r="J279" s="38">
        <f>E279/100*H279</f>
        <v>10.695</v>
      </c>
      <c r="K279" s="38">
        <f>F279/100*H279</f>
        <v>4.8</v>
      </c>
      <c r="L279" s="38">
        <f>G279/100*H279</f>
        <v>153.49499999999998</v>
      </c>
      <c r="M279" s="73">
        <v>100</v>
      </c>
      <c r="N279" s="37">
        <f>D279/100*M279</f>
        <v>6.4</v>
      </c>
      <c r="O279" s="37">
        <f>E279/100*M279</f>
        <v>7.13</v>
      </c>
      <c r="P279" s="37">
        <f>F279/100*M279</f>
        <v>3.2</v>
      </c>
      <c r="Q279" s="37">
        <f>G279/100*M279</f>
        <v>102.32999999999998</v>
      </c>
    </row>
    <row r="280" spans="1:17" ht="18">
      <c r="A280" s="71" t="s">
        <v>116</v>
      </c>
      <c r="B280" s="72" t="s">
        <v>117</v>
      </c>
      <c r="C280" s="73">
        <v>100</v>
      </c>
      <c r="D280" s="73">
        <v>1</v>
      </c>
      <c r="E280" s="73">
        <v>72</v>
      </c>
      <c r="F280" s="73">
        <v>1</v>
      </c>
      <c r="G280" s="73">
        <v>661</v>
      </c>
      <c r="H280" s="74">
        <v>10</v>
      </c>
      <c r="I280" s="38">
        <f>D280/100*H280</f>
        <v>0.1</v>
      </c>
      <c r="J280" s="38">
        <f>E280/100*H280</f>
        <v>7.199999999999999</v>
      </c>
      <c r="K280" s="38">
        <f>F280/100*H280</f>
        <v>0.1</v>
      </c>
      <c r="L280" s="38">
        <f>G280/100*H280</f>
        <v>66.10000000000001</v>
      </c>
      <c r="M280" s="73">
        <v>5</v>
      </c>
      <c r="N280" s="37">
        <f>D280/100*M280</f>
        <v>0.05</v>
      </c>
      <c r="O280" s="37">
        <f>E280/100*M280</f>
        <v>3.5999999999999996</v>
      </c>
      <c r="P280" s="37">
        <f>F280/100*M280</f>
        <v>0.05</v>
      </c>
      <c r="Q280" s="37">
        <f>G280/100*M280</f>
        <v>33.050000000000004</v>
      </c>
    </row>
    <row r="281" spans="1:17" ht="18">
      <c r="A281" s="36" t="s">
        <v>57</v>
      </c>
      <c r="B281" s="11" t="s">
        <v>58</v>
      </c>
      <c r="C281" s="37">
        <v>100</v>
      </c>
      <c r="D281" s="37">
        <v>8.42</v>
      </c>
      <c r="E281" s="37">
        <v>1.07</v>
      </c>
      <c r="F281" s="37">
        <v>51.57</v>
      </c>
      <c r="G281" s="37">
        <v>249.04</v>
      </c>
      <c r="H281" s="38">
        <v>30</v>
      </c>
      <c r="I281" s="38">
        <f>D281/100*H281</f>
        <v>2.526</v>
      </c>
      <c r="J281" s="38">
        <f>E281/100*H281</f>
        <v>0.32100000000000006</v>
      </c>
      <c r="K281" s="38">
        <f>F281/100*H281</f>
        <v>15.471000000000002</v>
      </c>
      <c r="L281" s="38">
        <f>G281/100*H281</f>
        <v>74.71199999999999</v>
      </c>
      <c r="M281" s="37">
        <v>20</v>
      </c>
      <c r="N281" s="37">
        <f>D281/100*M281</f>
        <v>1.684</v>
      </c>
      <c r="O281" s="37">
        <f>E281/100*M281</f>
        <v>0.21400000000000002</v>
      </c>
      <c r="P281" s="37">
        <f>F281/100*M281</f>
        <v>10.314</v>
      </c>
      <c r="Q281" s="37">
        <f>G281/100*M281</f>
        <v>49.80799999999999</v>
      </c>
    </row>
    <row r="282" spans="1:17" s="2" customFormat="1" ht="18">
      <c r="A282" s="36" t="s">
        <v>86</v>
      </c>
      <c r="B282" s="11" t="s">
        <v>15</v>
      </c>
      <c r="C282" s="37">
        <v>100</v>
      </c>
      <c r="D282" s="37">
        <v>0.07</v>
      </c>
      <c r="E282" s="37">
        <v>0</v>
      </c>
      <c r="F282" s="37">
        <v>3.2</v>
      </c>
      <c r="G282" s="37">
        <v>13.2</v>
      </c>
      <c r="H282" s="38">
        <v>180</v>
      </c>
      <c r="I282" s="38">
        <f>D282/100*H282</f>
        <v>0.12600000000000003</v>
      </c>
      <c r="J282" s="38">
        <f>E282/100*H282</f>
        <v>0</v>
      </c>
      <c r="K282" s="38">
        <f>F282/100*H282</f>
        <v>5.76</v>
      </c>
      <c r="L282" s="38">
        <f>G282/100*H282</f>
        <v>23.76</v>
      </c>
      <c r="M282" s="37">
        <v>150</v>
      </c>
      <c r="N282" s="37">
        <f>D282/100*M282</f>
        <v>0.10500000000000001</v>
      </c>
      <c r="O282" s="37">
        <f>E282/100*M282</f>
        <v>0</v>
      </c>
      <c r="P282" s="37">
        <f>F282/100*M282</f>
        <v>4.8</v>
      </c>
      <c r="Q282" s="37">
        <f>G282/100*M282</f>
        <v>19.8</v>
      </c>
    </row>
    <row r="283" spans="1:17" s="1" customFormat="1" ht="18">
      <c r="A283" s="36"/>
      <c r="B283" s="40"/>
      <c r="C283" s="37"/>
      <c r="D283" s="37"/>
      <c r="E283" s="37"/>
      <c r="F283" s="37"/>
      <c r="G283" s="37"/>
      <c r="H283" s="38"/>
      <c r="I283" s="82">
        <f>SUM(I279:I282)</f>
        <v>12.351999999999999</v>
      </c>
      <c r="J283" s="82">
        <f>SUM(J279:J282)</f>
        <v>18.216</v>
      </c>
      <c r="K283" s="82">
        <f>SUM(K279:K282)</f>
        <v>26.131</v>
      </c>
      <c r="L283" s="82">
        <f>SUM(L279:L282)</f>
        <v>318.06699999999995</v>
      </c>
      <c r="M283" s="83"/>
      <c r="N283" s="83">
        <f>SUM(N279:N282)</f>
        <v>8.239</v>
      </c>
      <c r="O283" s="83">
        <f>SUM(O279:O282)</f>
        <v>10.944</v>
      </c>
      <c r="P283" s="83">
        <f>SUM(P279:P282)</f>
        <v>18.364</v>
      </c>
      <c r="Q283" s="83">
        <f>SUM(Q279:Q282)</f>
        <v>204.988</v>
      </c>
    </row>
    <row r="284" spans="1:17" ht="0.75" customHeight="1">
      <c r="A284" s="99" t="s">
        <v>16</v>
      </c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1"/>
    </row>
    <row r="285" spans="1:17" ht="15" hidden="1">
      <c r="A285" s="64"/>
      <c r="B285" s="65"/>
      <c r="C285" s="66"/>
      <c r="D285" s="66"/>
      <c r="E285" s="66"/>
      <c r="F285" s="66"/>
      <c r="G285" s="66"/>
      <c r="H285" s="67"/>
      <c r="I285" s="67"/>
      <c r="J285" s="67"/>
      <c r="K285" s="67"/>
      <c r="L285" s="67"/>
      <c r="M285" s="66"/>
      <c r="N285" s="66"/>
      <c r="O285" s="66"/>
      <c r="P285" s="66"/>
      <c r="Q285" s="66"/>
    </row>
    <row r="286" spans="1:17" ht="15" hidden="1">
      <c r="A286" s="64"/>
      <c r="B286" s="65"/>
      <c r="C286" s="66"/>
      <c r="D286" s="66"/>
      <c r="E286" s="66"/>
      <c r="F286" s="66"/>
      <c r="G286" s="66"/>
      <c r="H286" s="67"/>
      <c r="I286" s="67"/>
      <c r="J286" s="67"/>
      <c r="K286" s="67"/>
      <c r="L286" s="67"/>
      <c r="M286" s="66"/>
      <c r="N286" s="66"/>
      <c r="O286" s="66"/>
      <c r="P286" s="66"/>
      <c r="Q286" s="66"/>
    </row>
    <row r="287" spans="1:17" ht="15" hidden="1">
      <c r="A287" s="64"/>
      <c r="B287" s="65"/>
      <c r="C287" s="66"/>
      <c r="D287" s="66"/>
      <c r="E287" s="66"/>
      <c r="F287" s="66"/>
      <c r="G287" s="66"/>
      <c r="H287" s="67"/>
      <c r="I287" s="67"/>
      <c r="J287" s="67"/>
      <c r="K287" s="67"/>
      <c r="L287" s="67"/>
      <c r="M287" s="66"/>
      <c r="N287" s="66"/>
      <c r="O287" s="66"/>
      <c r="P287" s="66"/>
      <c r="Q287" s="66"/>
    </row>
    <row r="288" spans="1:17" ht="15" hidden="1">
      <c r="A288" s="64"/>
      <c r="B288" s="65"/>
      <c r="C288" s="66"/>
      <c r="D288" s="66"/>
      <c r="E288" s="66"/>
      <c r="F288" s="66"/>
      <c r="G288" s="66"/>
      <c r="H288" s="67"/>
      <c r="I288" s="67"/>
      <c r="J288" s="67"/>
      <c r="K288" s="67"/>
      <c r="L288" s="67"/>
      <c r="M288" s="66"/>
      <c r="N288" s="66"/>
      <c r="O288" s="66"/>
      <c r="P288" s="66"/>
      <c r="Q288" s="66"/>
    </row>
    <row r="289" spans="1:17" ht="11.25" customHeight="1" hidden="1">
      <c r="A289" s="64"/>
      <c r="B289" s="65"/>
      <c r="C289" s="66"/>
      <c r="D289" s="66"/>
      <c r="E289" s="66"/>
      <c r="F289" s="66"/>
      <c r="G289" s="66"/>
      <c r="H289" s="67"/>
      <c r="I289" s="67"/>
      <c r="J289" s="67"/>
      <c r="K289" s="67"/>
      <c r="L289" s="67"/>
      <c r="M289" s="75"/>
      <c r="N289" s="66"/>
      <c r="O289" s="66"/>
      <c r="P289" s="66"/>
      <c r="Q289" s="66"/>
    </row>
    <row r="290" spans="1:17" ht="11.25" customHeight="1" hidden="1">
      <c r="A290" s="64"/>
      <c r="B290" s="65"/>
      <c r="C290" s="66"/>
      <c r="D290" s="66"/>
      <c r="E290" s="66"/>
      <c r="F290" s="66"/>
      <c r="G290" s="66"/>
      <c r="H290" s="67"/>
      <c r="I290" s="67"/>
      <c r="J290" s="67"/>
      <c r="K290" s="67"/>
      <c r="L290" s="67"/>
      <c r="M290" s="75"/>
      <c r="N290" s="66"/>
      <c r="O290" s="66"/>
      <c r="P290" s="66"/>
      <c r="Q290" s="66"/>
    </row>
    <row r="291" spans="1:17" ht="11.25" customHeight="1" hidden="1">
      <c r="A291" s="64"/>
      <c r="B291" s="68"/>
      <c r="C291" s="66"/>
      <c r="D291" s="66"/>
      <c r="E291" s="66"/>
      <c r="F291" s="66"/>
      <c r="G291" s="66"/>
      <c r="H291" s="67"/>
      <c r="I291" s="67"/>
      <c r="J291" s="67"/>
      <c r="K291" s="67"/>
      <c r="L291" s="67"/>
      <c r="M291" s="75"/>
      <c r="N291" s="66"/>
      <c r="O291" s="66"/>
      <c r="P291" s="66"/>
      <c r="Q291" s="66"/>
    </row>
    <row r="292" spans="1:17" ht="15" hidden="1">
      <c r="A292" s="102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4"/>
    </row>
    <row r="293" spans="1:17" ht="15" hidden="1">
      <c r="A293" s="64"/>
      <c r="B293" s="65"/>
      <c r="C293" s="66"/>
      <c r="D293" s="66"/>
      <c r="E293" s="66"/>
      <c r="F293" s="66"/>
      <c r="G293" s="66"/>
      <c r="H293" s="67"/>
      <c r="I293" s="67"/>
      <c r="J293" s="67"/>
      <c r="K293" s="67"/>
      <c r="L293" s="67"/>
      <c r="M293" s="66"/>
      <c r="N293" s="66"/>
      <c r="O293" s="66"/>
      <c r="P293" s="66"/>
      <c r="Q293" s="66"/>
    </row>
    <row r="294" spans="1:17" ht="15" hidden="1">
      <c r="A294" s="64"/>
      <c r="B294" s="65"/>
      <c r="C294" s="66"/>
      <c r="D294" s="66"/>
      <c r="E294" s="66"/>
      <c r="F294" s="66"/>
      <c r="G294" s="66"/>
      <c r="H294" s="67"/>
      <c r="I294" s="67"/>
      <c r="J294" s="67"/>
      <c r="K294" s="67"/>
      <c r="L294" s="67"/>
      <c r="M294" s="66"/>
      <c r="N294" s="66"/>
      <c r="O294" s="66"/>
      <c r="P294" s="66"/>
      <c r="Q294" s="66"/>
    </row>
    <row r="295" spans="1:17" ht="15" hidden="1">
      <c r="A295" s="64"/>
      <c r="B295" s="68"/>
      <c r="C295" s="66"/>
      <c r="D295" s="66"/>
      <c r="E295" s="66"/>
      <c r="F295" s="66"/>
      <c r="G295" s="66"/>
      <c r="H295" s="67"/>
      <c r="I295" s="67"/>
      <c r="J295" s="67"/>
      <c r="K295" s="67"/>
      <c r="L295" s="67"/>
      <c r="M295" s="66"/>
      <c r="N295" s="66"/>
      <c r="O295" s="66"/>
      <c r="P295" s="66"/>
      <c r="Q295" s="66"/>
    </row>
    <row r="296" spans="1:17" ht="28.5" customHeight="1">
      <c r="A296" s="64"/>
      <c r="B296" s="68"/>
      <c r="C296" s="66"/>
      <c r="D296" s="66"/>
      <c r="E296" s="66"/>
      <c r="F296" s="66"/>
      <c r="G296" s="66"/>
      <c r="H296" s="67"/>
      <c r="I296" s="76">
        <f>I295+I291+I283+I277+I267+I264</f>
        <v>56.63999999999999</v>
      </c>
      <c r="J296" s="76">
        <f>J295+J291+J283+J277+J267+J264</f>
        <v>58.784000000000006</v>
      </c>
      <c r="K296" s="76">
        <f>K295+K291+K283+K277+K267+K264</f>
        <v>233.36900000000003</v>
      </c>
      <c r="L296" s="76">
        <f>L295+L291+L283+L277+L267+L264</f>
        <v>1680.155</v>
      </c>
      <c r="M296" s="76"/>
      <c r="N296" s="76">
        <f>N295+N291+N283+N277+N267+N264</f>
        <v>41.4378</v>
      </c>
      <c r="O296" s="76">
        <f>O295+O291+O283+O277+O267+O264</f>
        <v>40.617599999999996</v>
      </c>
      <c r="P296" s="76">
        <f>P295+P291+P283+P277+P267+P264</f>
        <v>196.7294</v>
      </c>
      <c r="Q296" s="76">
        <f>Q295+Q291+Q283+Q277+Q267+Q264</f>
        <v>1311.2197999999999</v>
      </c>
    </row>
    <row r="297" spans="1:20" ht="30" customHeight="1">
      <c r="A297" s="95" t="s">
        <v>36</v>
      </c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T297" s="7" t="s">
        <v>37</v>
      </c>
    </row>
    <row r="298" spans="1:17" s="1" customFormat="1" ht="18" customHeight="1">
      <c r="A298" s="97" t="s">
        <v>9</v>
      </c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</row>
    <row r="299" spans="1:17" s="1" customFormat="1" ht="18">
      <c r="A299" s="36" t="s">
        <v>82</v>
      </c>
      <c r="B299" s="12" t="s">
        <v>114</v>
      </c>
      <c r="C299" s="37">
        <v>100</v>
      </c>
      <c r="D299" s="37">
        <v>5.5</v>
      </c>
      <c r="E299" s="37">
        <v>4.17</v>
      </c>
      <c r="F299" s="37">
        <v>24</v>
      </c>
      <c r="G299" s="37">
        <v>155.83</v>
      </c>
      <c r="H299" s="38">
        <v>180</v>
      </c>
      <c r="I299" s="38">
        <f>D299/100*H299</f>
        <v>9.9</v>
      </c>
      <c r="J299" s="38">
        <f>E299/100*H299</f>
        <v>7.506</v>
      </c>
      <c r="K299" s="38">
        <f>F299/100*H299</f>
        <v>43.199999999999996</v>
      </c>
      <c r="L299" s="38">
        <f>G299/100*H299</f>
        <v>280.494</v>
      </c>
      <c r="M299" s="37">
        <v>150</v>
      </c>
      <c r="N299" s="37">
        <f>D299/100*M299</f>
        <v>8.25</v>
      </c>
      <c r="O299" s="37">
        <f>E299/100*M299</f>
        <v>6.255</v>
      </c>
      <c r="P299" s="37">
        <f>F299/100*M299</f>
        <v>36</v>
      </c>
      <c r="Q299" s="37">
        <f>G299/100*M299</f>
        <v>233.745</v>
      </c>
    </row>
    <row r="300" spans="1:17" ht="18">
      <c r="A300" s="36" t="s">
        <v>92</v>
      </c>
      <c r="B300" s="11" t="s">
        <v>10</v>
      </c>
      <c r="C300" s="37">
        <v>100</v>
      </c>
      <c r="D300" s="37">
        <v>1.53</v>
      </c>
      <c r="E300" s="37">
        <v>1.27</v>
      </c>
      <c r="F300" s="37">
        <v>5.47</v>
      </c>
      <c r="G300" s="37">
        <v>39.27</v>
      </c>
      <c r="H300" s="38">
        <v>180</v>
      </c>
      <c r="I300" s="38">
        <f>D300/100*H300</f>
        <v>2.754</v>
      </c>
      <c r="J300" s="38">
        <f>E300/100*H300</f>
        <v>2.286</v>
      </c>
      <c r="K300" s="38">
        <f>F300/100*H300</f>
        <v>9.846</v>
      </c>
      <c r="L300" s="38">
        <f>G300/100*H300</f>
        <v>70.686</v>
      </c>
      <c r="M300" s="37">
        <v>150</v>
      </c>
      <c r="N300" s="37">
        <f>D300/100*M300</f>
        <v>2.2950000000000004</v>
      </c>
      <c r="O300" s="37">
        <f>E300/100*M300</f>
        <v>1.905</v>
      </c>
      <c r="P300" s="37">
        <f>F300/100*M300</f>
        <v>8.205</v>
      </c>
      <c r="Q300" s="37">
        <f>G300/100*M300</f>
        <v>58.90500000000001</v>
      </c>
    </row>
    <row r="301" spans="1:17" ht="18">
      <c r="A301" s="36" t="s">
        <v>57</v>
      </c>
      <c r="B301" s="11" t="s">
        <v>58</v>
      </c>
      <c r="C301" s="37">
        <v>100</v>
      </c>
      <c r="D301" s="37">
        <v>8.42</v>
      </c>
      <c r="E301" s="37">
        <v>1.07</v>
      </c>
      <c r="F301" s="37">
        <v>51.57</v>
      </c>
      <c r="G301" s="37">
        <v>249.04</v>
      </c>
      <c r="H301" s="38">
        <v>50</v>
      </c>
      <c r="I301" s="38">
        <f>D301/100*H301</f>
        <v>4.21</v>
      </c>
      <c r="J301" s="38">
        <f>E301/100*H301</f>
        <v>0.535</v>
      </c>
      <c r="K301" s="38">
        <f>F301/100*H301</f>
        <v>25.785000000000004</v>
      </c>
      <c r="L301" s="38">
        <f>G301/100*H301</f>
        <v>124.51999999999998</v>
      </c>
      <c r="M301" s="37">
        <v>40</v>
      </c>
      <c r="N301" s="37">
        <f>D301/100*M301</f>
        <v>3.368</v>
      </c>
      <c r="O301" s="37">
        <f>E301/100*M301</f>
        <v>0.42800000000000005</v>
      </c>
      <c r="P301" s="37">
        <f>F301/100*M301</f>
        <v>20.628</v>
      </c>
      <c r="Q301" s="37">
        <f>G301/100*M301</f>
        <v>99.61599999999999</v>
      </c>
    </row>
    <row r="302" spans="1:17" ht="18">
      <c r="A302" s="36" t="s">
        <v>60</v>
      </c>
      <c r="B302" s="11" t="s">
        <v>62</v>
      </c>
      <c r="C302" s="37">
        <v>100</v>
      </c>
      <c r="D302" s="37">
        <v>23</v>
      </c>
      <c r="E302" s="37">
        <v>30</v>
      </c>
      <c r="F302" s="37">
        <v>0</v>
      </c>
      <c r="G302" s="37">
        <v>358</v>
      </c>
      <c r="H302" s="38">
        <v>15</v>
      </c>
      <c r="I302" s="38">
        <f>D302/100*H302</f>
        <v>3.45</v>
      </c>
      <c r="J302" s="38">
        <f>E302/100*H302</f>
        <v>4.5</v>
      </c>
      <c r="K302" s="38">
        <f>F302/100*H302</f>
        <v>0</v>
      </c>
      <c r="L302" s="38">
        <f>G302/100*H302</f>
        <v>53.7</v>
      </c>
      <c r="M302" s="37">
        <v>10</v>
      </c>
      <c r="N302" s="37">
        <f>D302/100*M302</f>
        <v>2.3000000000000003</v>
      </c>
      <c r="O302" s="37">
        <f>E302/100*M302</f>
        <v>3</v>
      </c>
      <c r="P302" s="37">
        <f>F302/100*M302</f>
        <v>0</v>
      </c>
      <c r="Q302" s="37">
        <f>G302/100*M302</f>
        <v>35.8</v>
      </c>
    </row>
    <row r="303" spans="1:17" ht="21.75" customHeight="1">
      <c r="A303" s="36" t="s">
        <v>61</v>
      </c>
      <c r="B303" s="11" t="s">
        <v>59</v>
      </c>
      <c r="C303" s="37">
        <v>100</v>
      </c>
      <c r="D303" s="37">
        <v>1</v>
      </c>
      <c r="E303" s="37">
        <v>72</v>
      </c>
      <c r="F303" s="37">
        <v>1</v>
      </c>
      <c r="G303" s="37">
        <v>661</v>
      </c>
      <c r="H303" s="38">
        <v>6</v>
      </c>
      <c r="I303" s="38">
        <f>D303/100*H303</f>
        <v>0.06</v>
      </c>
      <c r="J303" s="38">
        <f>E303/100*H303</f>
        <v>4.32</v>
      </c>
      <c r="K303" s="38">
        <f>F303/100*H303</f>
        <v>0.06</v>
      </c>
      <c r="L303" s="38">
        <f>G303/100*H303</f>
        <v>39.660000000000004</v>
      </c>
      <c r="M303" s="37">
        <v>4</v>
      </c>
      <c r="N303" s="37">
        <f>D303/100*M303</f>
        <v>0.04</v>
      </c>
      <c r="O303" s="37">
        <f>E303/100*M303</f>
        <v>2.88</v>
      </c>
      <c r="P303" s="37">
        <f>F303/100*M303</f>
        <v>0.04</v>
      </c>
      <c r="Q303" s="37">
        <f>G303/100*M303</f>
        <v>26.44</v>
      </c>
    </row>
    <row r="304" spans="1:17" s="1" customFormat="1" ht="18">
      <c r="A304" s="36"/>
      <c r="B304" s="40"/>
      <c r="C304" s="37"/>
      <c r="D304" s="37"/>
      <c r="E304" s="37"/>
      <c r="F304" s="37"/>
      <c r="G304" s="37"/>
      <c r="H304" s="38"/>
      <c r="I304" s="82">
        <f>SUM(I299:I303)</f>
        <v>20.374</v>
      </c>
      <c r="J304" s="82">
        <f>SUM(J299:J303)</f>
        <v>19.147</v>
      </c>
      <c r="K304" s="82">
        <f>SUM(K299:K303)</f>
        <v>78.89099999999999</v>
      </c>
      <c r="L304" s="82">
        <f>SUM(L299:L303)</f>
        <v>569.0600000000001</v>
      </c>
      <c r="M304" s="83"/>
      <c r="N304" s="83">
        <f>SUM(N299:N303)</f>
        <v>16.253</v>
      </c>
      <c r="O304" s="83">
        <f>SUM(O299:O303)</f>
        <v>14.468</v>
      </c>
      <c r="P304" s="83">
        <f>SUM(P299:P303)</f>
        <v>64.873</v>
      </c>
      <c r="Q304" s="83">
        <f>SUM(Q299:Q303)</f>
        <v>454.50600000000003</v>
      </c>
    </row>
    <row r="305" spans="1:17" s="1" customFormat="1" ht="20.25" customHeight="1">
      <c r="A305" s="92" t="s">
        <v>11</v>
      </c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</row>
    <row r="306" spans="1:17" s="1" customFormat="1" ht="18">
      <c r="A306" s="36">
        <v>154</v>
      </c>
      <c r="B306" s="11" t="s">
        <v>47</v>
      </c>
      <c r="C306" s="37">
        <v>100</v>
      </c>
      <c r="D306" s="37">
        <v>0.5</v>
      </c>
      <c r="E306" s="37">
        <v>0</v>
      </c>
      <c r="F306" s="37">
        <v>14</v>
      </c>
      <c r="G306" s="37">
        <v>58</v>
      </c>
      <c r="H306" s="38">
        <v>180</v>
      </c>
      <c r="I306" s="82">
        <f>D306/100*H306</f>
        <v>0.9</v>
      </c>
      <c r="J306" s="82">
        <f>E306/100*H306</f>
        <v>0</v>
      </c>
      <c r="K306" s="82">
        <f>F306/100*H306</f>
        <v>25.200000000000003</v>
      </c>
      <c r="L306" s="82">
        <f>G306/100*H306</f>
        <v>104.39999999999999</v>
      </c>
      <c r="M306" s="84">
        <v>150</v>
      </c>
      <c r="N306" s="82">
        <f>I306/100*M306</f>
        <v>1.35</v>
      </c>
      <c r="O306" s="82">
        <f>J306/100*M306</f>
        <v>0</v>
      </c>
      <c r="P306" s="82">
        <f>K306/100*M306</f>
        <v>37.8</v>
      </c>
      <c r="Q306" s="82">
        <f>L306/100*M306</f>
        <v>156.59999999999997</v>
      </c>
    </row>
    <row r="307" spans="1:17" s="1" customFormat="1" ht="18">
      <c r="A307" s="92" t="s">
        <v>12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</row>
    <row r="308" spans="1:17" s="1" customFormat="1" ht="18">
      <c r="A308" s="36" t="s">
        <v>63</v>
      </c>
      <c r="B308" s="11" t="s">
        <v>51</v>
      </c>
      <c r="C308" s="37">
        <v>100</v>
      </c>
      <c r="D308" s="37">
        <v>2</v>
      </c>
      <c r="E308" s="37">
        <v>7</v>
      </c>
      <c r="F308" s="37">
        <v>10.33</v>
      </c>
      <c r="G308" s="37">
        <v>52.33</v>
      </c>
      <c r="H308" s="38">
        <v>60</v>
      </c>
      <c r="I308" s="38">
        <f>D308/100*H308</f>
        <v>1.2</v>
      </c>
      <c r="J308" s="38">
        <f>E308/100*H308</f>
        <v>4.2</v>
      </c>
      <c r="K308" s="38">
        <f>F308/100*H308</f>
        <v>6.198</v>
      </c>
      <c r="L308" s="38">
        <f>G308/100*H308</f>
        <v>31.398</v>
      </c>
      <c r="M308" s="37">
        <v>40</v>
      </c>
      <c r="N308" s="37">
        <f>D308/100*M308</f>
        <v>0.8</v>
      </c>
      <c r="O308" s="37">
        <f>E308/100*M308</f>
        <v>2.8000000000000003</v>
      </c>
      <c r="P308" s="37">
        <f>F308/100*M308</f>
        <v>4.132</v>
      </c>
      <c r="Q308" s="37">
        <f>G308/100*M308</f>
        <v>20.932</v>
      </c>
    </row>
    <row r="309" spans="1:17" s="1" customFormat="1" ht="18" hidden="1">
      <c r="A309" s="36"/>
      <c r="B309" s="11"/>
      <c r="C309" s="37"/>
      <c r="D309" s="37"/>
      <c r="E309" s="37"/>
      <c r="F309" s="37"/>
      <c r="G309" s="37"/>
      <c r="H309" s="38"/>
      <c r="I309" s="38"/>
      <c r="J309" s="38"/>
      <c r="K309" s="38"/>
      <c r="L309" s="38"/>
      <c r="M309" s="37"/>
      <c r="N309" s="37"/>
      <c r="O309" s="37"/>
      <c r="P309" s="37"/>
      <c r="Q309" s="37"/>
    </row>
    <row r="310" spans="1:17" s="1" customFormat="1" ht="18">
      <c r="A310" s="41" t="s">
        <v>67</v>
      </c>
      <c r="B310" s="42" t="s">
        <v>132</v>
      </c>
      <c r="C310" s="43">
        <v>100</v>
      </c>
      <c r="D310" s="43">
        <v>4.32</v>
      </c>
      <c r="E310" s="43">
        <v>2.16</v>
      </c>
      <c r="F310" s="43">
        <v>6.96</v>
      </c>
      <c r="G310" s="43">
        <v>64.5</v>
      </c>
      <c r="H310" s="44">
        <v>180</v>
      </c>
      <c r="I310" s="38">
        <f>D310/100*H310</f>
        <v>7.776000000000001</v>
      </c>
      <c r="J310" s="38">
        <f>E310/100*H310</f>
        <v>3.8880000000000003</v>
      </c>
      <c r="K310" s="38">
        <f>F310/100*H310</f>
        <v>12.527999999999999</v>
      </c>
      <c r="L310" s="38">
        <f>G310/100*H310</f>
        <v>116.10000000000001</v>
      </c>
      <c r="M310" s="43">
        <v>150</v>
      </c>
      <c r="N310" s="37">
        <f>D310/100*M310</f>
        <v>6.48</v>
      </c>
      <c r="O310" s="37">
        <f>E310/100*M310</f>
        <v>3.24</v>
      </c>
      <c r="P310" s="37">
        <f>F310/100*M310</f>
        <v>10.44</v>
      </c>
      <c r="Q310" s="37">
        <f>G310/100*M310</f>
        <v>96.75</v>
      </c>
    </row>
    <row r="311" spans="1:17" s="1" customFormat="1" ht="18.75" customHeight="1">
      <c r="A311" s="36" t="s">
        <v>115</v>
      </c>
      <c r="B311" s="11" t="s">
        <v>56</v>
      </c>
      <c r="C311" s="37">
        <v>100</v>
      </c>
      <c r="D311" s="37">
        <v>1.6</v>
      </c>
      <c r="E311" s="37">
        <v>7.55</v>
      </c>
      <c r="F311" s="37">
        <v>8.77</v>
      </c>
      <c r="G311" s="37">
        <v>110.67</v>
      </c>
      <c r="H311" s="38">
        <v>150</v>
      </c>
      <c r="I311" s="38">
        <f>D311/100*H311</f>
        <v>2.4</v>
      </c>
      <c r="J311" s="38">
        <f>E311/100*H311</f>
        <v>11.325</v>
      </c>
      <c r="K311" s="38">
        <f>F311/100*H311</f>
        <v>13.155</v>
      </c>
      <c r="L311" s="38">
        <f>G311/100*H311</f>
        <v>166.005</v>
      </c>
      <c r="M311" s="37">
        <v>120</v>
      </c>
      <c r="N311" s="38">
        <f>I311/100*M311</f>
        <v>2.88</v>
      </c>
      <c r="O311" s="38">
        <f>J311/100*M311</f>
        <v>13.589999999999998</v>
      </c>
      <c r="P311" s="38">
        <f>K311/100*M311</f>
        <v>15.786</v>
      </c>
      <c r="Q311" s="38">
        <f>L311/100*M311</f>
        <v>199.20600000000002</v>
      </c>
    </row>
    <row r="312" spans="1:17" s="1" customFormat="1" ht="25.5" customHeight="1">
      <c r="A312" s="36">
        <v>151</v>
      </c>
      <c r="B312" s="11" t="s">
        <v>102</v>
      </c>
      <c r="C312" s="37">
        <v>100</v>
      </c>
      <c r="D312" s="37">
        <v>0.68</v>
      </c>
      <c r="E312" s="37">
        <v>0</v>
      </c>
      <c r="F312" s="37">
        <v>14.5</v>
      </c>
      <c r="G312" s="37">
        <v>61</v>
      </c>
      <c r="H312" s="38">
        <v>180</v>
      </c>
      <c r="I312" s="38">
        <f>D312/100*H312</f>
        <v>1.2240000000000002</v>
      </c>
      <c r="J312" s="38">
        <f>E312/100*H312</f>
        <v>0</v>
      </c>
      <c r="K312" s="38">
        <f>F312/100*H312</f>
        <v>26.099999999999998</v>
      </c>
      <c r="L312" s="38">
        <f>G312/100*H312</f>
        <v>109.8</v>
      </c>
      <c r="M312" s="37">
        <v>150</v>
      </c>
      <c r="N312" s="37">
        <f>D312/100*M312</f>
        <v>1.02</v>
      </c>
      <c r="O312" s="37">
        <f>E312/100*M312</f>
        <v>0</v>
      </c>
      <c r="P312" s="37">
        <f>F312/100*M312</f>
        <v>21.75</v>
      </c>
      <c r="Q312" s="37">
        <f>G312/100*M312</f>
        <v>91.5</v>
      </c>
    </row>
    <row r="313" spans="1:17" ht="19.5" customHeight="1">
      <c r="A313" s="36">
        <v>148</v>
      </c>
      <c r="B313" s="11" t="s">
        <v>48</v>
      </c>
      <c r="C313" s="37">
        <v>100</v>
      </c>
      <c r="D313" s="37">
        <v>6</v>
      </c>
      <c r="E313" s="37">
        <v>1</v>
      </c>
      <c r="F313" s="37">
        <v>44.33</v>
      </c>
      <c r="G313" s="37">
        <v>189</v>
      </c>
      <c r="H313" s="38">
        <v>50</v>
      </c>
      <c r="I313" s="38">
        <f>D313/100*H313</f>
        <v>3</v>
      </c>
      <c r="J313" s="38">
        <f>E313/100*H313</f>
        <v>0.5</v>
      </c>
      <c r="K313" s="38">
        <f>F313/100*H313</f>
        <v>22.165</v>
      </c>
      <c r="L313" s="38">
        <f>G313/100*H313</f>
        <v>94.5</v>
      </c>
      <c r="M313" s="37">
        <v>40</v>
      </c>
      <c r="N313" s="37">
        <f>D313/100*M313</f>
        <v>2.4</v>
      </c>
      <c r="O313" s="37">
        <f>E313/100*M313</f>
        <v>0.4</v>
      </c>
      <c r="P313" s="37">
        <f>F313/100*M313</f>
        <v>17.732</v>
      </c>
      <c r="Q313" s="37">
        <f>G313/100*M313</f>
        <v>75.6</v>
      </c>
    </row>
    <row r="314" spans="1:17" ht="18">
      <c r="A314" s="36" t="s">
        <v>57</v>
      </c>
      <c r="B314" s="11" t="s">
        <v>58</v>
      </c>
      <c r="C314" s="37">
        <v>100</v>
      </c>
      <c r="D314" s="37">
        <v>8.42</v>
      </c>
      <c r="E314" s="37">
        <v>1.07</v>
      </c>
      <c r="F314" s="37">
        <v>51.57</v>
      </c>
      <c r="G314" s="37">
        <v>249.04</v>
      </c>
      <c r="H314" s="38">
        <v>50</v>
      </c>
      <c r="I314" s="38">
        <f>D314/100*H314</f>
        <v>4.21</v>
      </c>
      <c r="J314" s="38">
        <f>E314/100*H314</f>
        <v>0.535</v>
      </c>
      <c r="K314" s="38">
        <f>F314/100*H314</f>
        <v>25.785000000000004</v>
      </c>
      <c r="L314" s="38">
        <f>G314/100*H314</f>
        <v>124.51999999999998</v>
      </c>
      <c r="M314" s="37">
        <v>40</v>
      </c>
      <c r="N314" s="37">
        <f>D314/100*M314</f>
        <v>3.368</v>
      </c>
      <c r="O314" s="37">
        <f>E314/100*M314</f>
        <v>0.42800000000000005</v>
      </c>
      <c r="P314" s="37">
        <f>F314/100*M314</f>
        <v>20.628</v>
      </c>
      <c r="Q314" s="37">
        <f>G314/100*M314</f>
        <v>99.61599999999999</v>
      </c>
    </row>
    <row r="315" spans="1:18" s="1" customFormat="1" ht="18">
      <c r="A315" s="36"/>
      <c r="B315" s="40"/>
      <c r="C315" s="37"/>
      <c r="D315" s="37"/>
      <c r="E315" s="37"/>
      <c r="F315" s="37"/>
      <c r="G315" s="37"/>
      <c r="H315" s="38"/>
      <c r="I315" s="82">
        <f>SUM(I308:I314)</f>
        <v>19.810000000000002</v>
      </c>
      <c r="J315" s="82">
        <f>SUM(J308:J314)</f>
        <v>20.448</v>
      </c>
      <c r="K315" s="82">
        <f>SUM(K308:K314)</f>
        <v>105.93099999999998</v>
      </c>
      <c r="L315" s="82">
        <f>SUM(L308:L314)</f>
        <v>642.3230000000001</v>
      </c>
      <c r="M315" s="83"/>
      <c r="N315" s="83">
        <f>SUM(N308:N314)</f>
        <v>16.948</v>
      </c>
      <c r="O315" s="83">
        <f>SUM(O308:O314)</f>
        <v>20.458</v>
      </c>
      <c r="P315" s="83">
        <f>SUM(P308:P314)</f>
        <v>90.468</v>
      </c>
      <c r="Q315" s="83">
        <f>SUM(Q308:Q314)</f>
        <v>583.604</v>
      </c>
      <c r="R315" s="85"/>
    </row>
    <row r="316" spans="1:17" s="2" customFormat="1" ht="16.5" customHeight="1">
      <c r="A316" s="92" t="s">
        <v>14</v>
      </c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</row>
    <row r="317" spans="1:17" ht="18">
      <c r="A317" s="36" t="s">
        <v>136</v>
      </c>
      <c r="B317" s="11" t="s">
        <v>137</v>
      </c>
      <c r="C317" s="37">
        <v>100</v>
      </c>
      <c r="D317" s="37">
        <v>4.65</v>
      </c>
      <c r="E317" s="37">
        <v>4.5</v>
      </c>
      <c r="F317" s="37">
        <v>10.55</v>
      </c>
      <c r="G317" s="37">
        <v>101.3</v>
      </c>
      <c r="H317" s="38">
        <v>125</v>
      </c>
      <c r="I317" s="38">
        <f>D317/100*H317</f>
        <v>5.812500000000001</v>
      </c>
      <c r="J317" s="38">
        <f>E317/100*H317</f>
        <v>5.625</v>
      </c>
      <c r="K317" s="38">
        <f>F317/100*H317</f>
        <v>13.187500000000002</v>
      </c>
      <c r="L317" s="38">
        <f>G317/100*H317</f>
        <v>126.62499999999999</v>
      </c>
      <c r="M317" s="37">
        <v>100</v>
      </c>
      <c r="N317" s="37">
        <f>D317/100*M317</f>
        <v>4.65</v>
      </c>
      <c r="O317" s="37">
        <f>E317/100*M317</f>
        <v>4.5</v>
      </c>
      <c r="P317" s="37">
        <f>F317/100*M317</f>
        <v>10.55</v>
      </c>
      <c r="Q317" s="37">
        <f>G317/100*M317</f>
        <v>101.29999999999998</v>
      </c>
    </row>
    <row r="318" spans="1:17" s="1" customFormat="1" ht="18">
      <c r="A318" s="36">
        <v>96</v>
      </c>
      <c r="B318" s="11" t="s">
        <v>25</v>
      </c>
      <c r="C318" s="37">
        <v>100</v>
      </c>
      <c r="D318" s="37">
        <v>0.4</v>
      </c>
      <c r="E318" s="37">
        <v>0</v>
      </c>
      <c r="F318" s="37">
        <v>11.26</v>
      </c>
      <c r="G318" s="37">
        <v>46.64</v>
      </c>
      <c r="H318" s="38">
        <v>100</v>
      </c>
      <c r="I318" s="38">
        <f>D318/100*H318</f>
        <v>0.4</v>
      </c>
      <c r="J318" s="38">
        <f>E318/100*H318</f>
        <v>0</v>
      </c>
      <c r="K318" s="38">
        <f>F318/100*H318</f>
        <v>11.26</v>
      </c>
      <c r="L318" s="38">
        <f>G318/100*H318</f>
        <v>46.64</v>
      </c>
      <c r="M318" s="37">
        <v>95</v>
      </c>
      <c r="N318" s="37">
        <f>D318/100*M318</f>
        <v>0.38</v>
      </c>
      <c r="O318" s="37">
        <f>E318/100*M318</f>
        <v>0</v>
      </c>
      <c r="P318" s="37">
        <f>F318/100*M318</f>
        <v>10.697</v>
      </c>
      <c r="Q318" s="37">
        <f>G318/100*M318</f>
        <v>44.308</v>
      </c>
    </row>
    <row r="319" spans="1:17" s="2" customFormat="1" ht="21.75" customHeight="1">
      <c r="A319" s="36" t="s">
        <v>86</v>
      </c>
      <c r="B319" s="11" t="s">
        <v>15</v>
      </c>
      <c r="C319" s="37">
        <v>100</v>
      </c>
      <c r="D319" s="37">
        <v>0.07</v>
      </c>
      <c r="E319" s="37">
        <v>0</v>
      </c>
      <c r="F319" s="37">
        <v>3.2</v>
      </c>
      <c r="G319" s="37">
        <v>13.2</v>
      </c>
      <c r="H319" s="38">
        <v>180</v>
      </c>
      <c r="I319" s="38">
        <f>D319/100*H319</f>
        <v>0.12600000000000003</v>
      </c>
      <c r="J319" s="38">
        <f>E319/100*H319</f>
        <v>0</v>
      </c>
      <c r="K319" s="38">
        <f>F319/100*H319</f>
        <v>5.76</v>
      </c>
      <c r="L319" s="38">
        <f>G319/100*H319</f>
        <v>23.76</v>
      </c>
      <c r="M319" s="37">
        <v>150</v>
      </c>
      <c r="N319" s="37">
        <f>D319/100*M319</f>
        <v>0.10500000000000001</v>
      </c>
      <c r="O319" s="37">
        <f>E319/100*M319</f>
        <v>0</v>
      </c>
      <c r="P319" s="37">
        <f>F319/100*M319</f>
        <v>4.8</v>
      </c>
      <c r="Q319" s="37">
        <f>G319/100*M319</f>
        <v>19.8</v>
      </c>
    </row>
    <row r="320" spans="1:17" s="1" customFormat="1" ht="23.25" customHeight="1">
      <c r="A320" s="36"/>
      <c r="B320" s="40"/>
      <c r="C320" s="37"/>
      <c r="D320" s="37"/>
      <c r="E320" s="37"/>
      <c r="F320" s="37"/>
      <c r="G320" s="37"/>
      <c r="H320" s="38"/>
      <c r="I320" s="82">
        <f>SUM(I317:I319)</f>
        <v>6.338500000000002</v>
      </c>
      <c r="J320" s="82">
        <f>SUM(J317:J319)</f>
        <v>5.625</v>
      </c>
      <c r="K320" s="82">
        <f>SUM(K317:K319)</f>
        <v>30.207500000000003</v>
      </c>
      <c r="L320" s="82">
        <f>SUM(L317:L319)</f>
        <v>197.02499999999998</v>
      </c>
      <c r="M320" s="83"/>
      <c r="N320" s="83">
        <f>SUM(N317:N319)</f>
        <v>5.135000000000001</v>
      </c>
      <c r="O320" s="83">
        <f>SUM(O317:O319)</f>
        <v>4.5</v>
      </c>
      <c r="P320" s="83">
        <f>SUM(P317:P319)</f>
        <v>26.047</v>
      </c>
      <c r="Q320" s="83">
        <f>SUM(Q317:Q319)</f>
        <v>165.408</v>
      </c>
    </row>
    <row r="321" spans="1:17" s="1" customFormat="1" ht="23.25" customHeight="1" hidden="1">
      <c r="A321" s="86" t="s">
        <v>16</v>
      </c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8"/>
    </row>
    <row r="322" spans="1:17" s="1" customFormat="1" ht="23.25" customHeight="1" hidden="1">
      <c r="A322" s="36"/>
      <c r="B322" s="11"/>
      <c r="C322" s="37"/>
      <c r="D322" s="37"/>
      <c r="E322" s="37"/>
      <c r="F322" s="37"/>
      <c r="G322" s="37"/>
      <c r="H322" s="38"/>
      <c r="I322" s="38"/>
      <c r="J322" s="38"/>
      <c r="K322" s="38"/>
      <c r="L322" s="38"/>
      <c r="M322" s="37"/>
      <c r="N322" s="37"/>
      <c r="O322" s="37"/>
      <c r="P322" s="37"/>
      <c r="Q322" s="37"/>
    </row>
    <row r="323" spans="1:17" s="1" customFormat="1" ht="23.25" customHeight="1" hidden="1">
      <c r="A323" s="36"/>
      <c r="B323" s="11"/>
      <c r="C323" s="37"/>
      <c r="D323" s="37"/>
      <c r="E323" s="37"/>
      <c r="F323" s="37"/>
      <c r="G323" s="37"/>
      <c r="H323" s="38"/>
      <c r="I323" s="38"/>
      <c r="J323" s="38"/>
      <c r="K323" s="38"/>
      <c r="L323" s="38"/>
      <c r="M323" s="37"/>
      <c r="N323" s="37"/>
      <c r="O323" s="37"/>
      <c r="P323" s="37"/>
      <c r="Q323" s="37"/>
    </row>
    <row r="324" spans="1:17" s="1" customFormat="1" ht="23.25" customHeight="1" hidden="1">
      <c r="A324" s="36"/>
      <c r="B324" s="11"/>
      <c r="C324" s="37"/>
      <c r="D324" s="37"/>
      <c r="E324" s="37"/>
      <c r="F324" s="37"/>
      <c r="G324" s="37"/>
      <c r="H324" s="38"/>
      <c r="I324" s="38"/>
      <c r="J324" s="38"/>
      <c r="K324" s="38"/>
      <c r="L324" s="38"/>
      <c r="M324" s="37"/>
      <c r="N324" s="37"/>
      <c r="O324" s="37"/>
      <c r="P324" s="37"/>
      <c r="Q324" s="37"/>
    </row>
    <row r="325" spans="1:17" s="1" customFormat="1" ht="23.25" customHeight="1" hidden="1">
      <c r="A325" s="36"/>
      <c r="B325" s="11"/>
      <c r="C325" s="37"/>
      <c r="D325" s="37"/>
      <c r="E325" s="37"/>
      <c r="F325" s="37"/>
      <c r="G325" s="37"/>
      <c r="H325" s="38"/>
      <c r="I325" s="38"/>
      <c r="J325" s="38"/>
      <c r="K325" s="38"/>
      <c r="L325" s="38"/>
      <c r="M325" s="37"/>
      <c r="N325" s="37"/>
      <c r="O325" s="37"/>
      <c r="P325" s="37"/>
      <c r="Q325" s="37"/>
    </row>
    <row r="326" spans="1:17" s="1" customFormat="1" ht="23.25" customHeight="1" hidden="1">
      <c r="A326" s="36"/>
      <c r="B326" s="11"/>
      <c r="C326" s="37"/>
      <c r="D326" s="37"/>
      <c r="E326" s="37"/>
      <c r="F326" s="37"/>
      <c r="G326" s="37"/>
      <c r="H326" s="38"/>
      <c r="I326" s="38"/>
      <c r="J326" s="38"/>
      <c r="K326" s="38"/>
      <c r="L326" s="38"/>
      <c r="M326" s="37"/>
      <c r="N326" s="37"/>
      <c r="O326" s="37"/>
      <c r="P326" s="37"/>
      <c r="Q326" s="37"/>
    </row>
    <row r="327" spans="1:17" s="2" customFormat="1" ht="23.25" customHeight="1" hidden="1">
      <c r="A327" s="36"/>
      <c r="B327" s="11"/>
      <c r="C327" s="37"/>
      <c r="D327" s="37"/>
      <c r="E327" s="37"/>
      <c r="F327" s="37"/>
      <c r="G327" s="37"/>
      <c r="H327" s="38"/>
      <c r="I327" s="38"/>
      <c r="J327" s="38"/>
      <c r="K327" s="38"/>
      <c r="L327" s="38"/>
      <c r="M327" s="37"/>
      <c r="N327" s="37"/>
      <c r="O327" s="37"/>
      <c r="P327" s="37"/>
      <c r="Q327" s="37"/>
    </row>
    <row r="328" spans="1:17" s="2" customFormat="1" ht="23.25" customHeight="1" hidden="1">
      <c r="A328" s="36"/>
      <c r="B328" s="40"/>
      <c r="C328" s="37"/>
      <c r="D328" s="37"/>
      <c r="E328" s="37"/>
      <c r="F328" s="37"/>
      <c r="G328" s="37"/>
      <c r="H328" s="38"/>
      <c r="I328" s="38"/>
      <c r="J328" s="38"/>
      <c r="K328" s="38"/>
      <c r="L328" s="38"/>
      <c r="M328" s="37"/>
      <c r="N328" s="37"/>
      <c r="O328" s="37"/>
      <c r="P328" s="37"/>
      <c r="Q328" s="37"/>
    </row>
    <row r="329" spans="1:17" s="1" customFormat="1" ht="23.25" customHeight="1" hidden="1">
      <c r="A329" s="89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1"/>
    </row>
    <row r="330" spans="1:17" s="1" customFormat="1" ht="23.25" customHeight="1" hidden="1">
      <c r="A330" s="36"/>
      <c r="B330" s="11"/>
      <c r="C330" s="37"/>
      <c r="D330" s="37"/>
      <c r="E330" s="37"/>
      <c r="F330" s="37"/>
      <c r="G330" s="37"/>
      <c r="H330" s="38"/>
      <c r="I330" s="38"/>
      <c r="J330" s="38"/>
      <c r="K330" s="38"/>
      <c r="L330" s="38"/>
      <c r="M330" s="37"/>
      <c r="N330" s="37"/>
      <c r="O330" s="37"/>
      <c r="P330" s="37"/>
      <c r="Q330" s="37"/>
    </row>
    <row r="331" spans="1:17" s="1" customFormat="1" ht="23.25" customHeight="1" hidden="1">
      <c r="A331" s="36"/>
      <c r="B331" s="11"/>
      <c r="C331" s="37"/>
      <c r="D331" s="37"/>
      <c r="E331" s="37"/>
      <c r="F331" s="37"/>
      <c r="G331" s="37"/>
      <c r="H331" s="38"/>
      <c r="I331" s="38"/>
      <c r="J331" s="38"/>
      <c r="K331" s="38"/>
      <c r="L331" s="38"/>
      <c r="M331" s="37"/>
      <c r="N331" s="37"/>
      <c r="O331" s="37"/>
      <c r="P331" s="37"/>
      <c r="Q331" s="37"/>
    </row>
    <row r="332" spans="1:17" s="2" customFormat="1" ht="23.25" customHeight="1" hidden="1">
      <c r="A332" s="36"/>
      <c r="B332" s="40"/>
      <c r="C332" s="37"/>
      <c r="D332" s="37"/>
      <c r="E332" s="37"/>
      <c r="F332" s="37"/>
      <c r="G332" s="37"/>
      <c r="H332" s="38"/>
      <c r="I332" s="38"/>
      <c r="J332" s="38"/>
      <c r="K332" s="38"/>
      <c r="L332" s="38"/>
      <c r="M332" s="37"/>
      <c r="N332" s="37"/>
      <c r="O332" s="37"/>
      <c r="P332" s="37"/>
      <c r="Q332" s="37"/>
    </row>
    <row r="333" spans="1:17" s="1" customFormat="1" ht="23.25" customHeight="1">
      <c r="A333" s="36"/>
      <c r="B333" s="40"/>
      <c r="C333" s="37"/>
      <c r="D333" s="37"/>
      <c r="E333" s="37"/>
      <c r="F333" s="37"/>
      <c r="G333" s="37"/>
      <c r="H333" s="38"/>
      <c r="I333" s="76">
        <f>I332+I328+I320+I315+I306+I304</f>
        <v>47.4225</v>
      </c>
      <c r="J333" s="76">
        <f>J332+J328+J320+J315+J306+J304</f>
        <v>45.22</v>
      </c>
      <c r="K333" s="76">
        <f>K332+K328+K320+K315+K306+K304</f>
        <v>240.2295</v>
      </c>
      <c r="L333" s="76">
        <f>L332+L328+L320+L315+L306+L304</f>
        <v>1512.808</v>
      </c>
      <c r="M333" s="76"/>
      <c r="N333" s="76">
        <f>N332+N328+N320+N315+N306+N304</f>
        <v>39.68600000000001</v>
      </c>
      <c r="O333" s="76">
        <f>O332+O328+O320+O315+O306+O304</f>
        <v>39.426</v>
      </c>
      <c r="P333" s="76">
        <f>P332+P328+P320+P315+P306+P304</f>
        <v>219.188</v>
      </c>
      <c r="Q333" s="76">
        <f>Q332+Q328+Q320+Q315+Q306+Q304</f>
        <v>1360.1180000000002</v>
      </c>
    </row>
    <row r="334" spans="1:17" ht="30.75" customHeight="1">
      <c r="A334" s="95" t="s">
        <v>38</v>
      </c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</row>
    <row r="335" spans="1:17" ht="15.75" customHeight="1">
      <c r="A335" s="97" t="s">
        <v>9</v>
      </c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</row>
    <row r="336" spans="1:20" ht="16.5" customHeight="1">
      <c r="A336" s="57" t="s">
        <v>72</v>
      </c>
      <c r="B336" s="58" t="s">
        <v>73</v>
      </c>
      <c r="C336" s="59">
        <v>100</v>
      </c>
      <c r="D336" s="59">
        <v>2.33</v>
      </c>
      <c r="E336" s="59">
        <v>2.33</v>
      </c>
      <c r="F336" s="59">
        <v>13.13</v>
      </c>
      <c r="G336" s="59">
        <v>83.13</v>
      </c>
      <c r="H336" s="60">
        <v>180</v>
      </c>
      <c r="I336" s="38">
        <f>D336/100*H336</f>
        <v>4.194</v>
      </c>
      <c r="J336" s="38">
        <f>E336/100*H336</f>
        <v>4.194</v>
      </c>
      <c r="K336" s="38">
        <f>F336/100*H336</f>
        <v>23.634</v>
      </c>
      <c r="L336" s="38">
        <f>G336/100*H336</f>
        <v>149.634</v>
      </c>
      <c r="M336" s="59">
        <v>150</v>
      </c>
      <c r="N336" s="37">
        <f>D336/100*M336</f>
        <v>3.495</v>
      </c>
      <c r="O336" s="37">
        <f>E336/100*M336</f>
        <v>3.495</v>
      </c>
      <c r="P336" s="37">
        <f>F336/100*M336</f>
        <v>19.695</v>
      </c>
      <c r="Q336" s="37">
        <f>G336/100*M336</f>
        <v>124.695</v>
      </c>
      <c r="R336" s="30"/>
      <c r="S336" s="30"/>
      <c r="T336" s="30"/>
    </row>
    <row r="337" spans="1:17" s="2" customFormat="1" ht="18">
      <c r="A337" s="36" t="s">
        <v>86</v>
      </c>
      <c r="B337" s="11" t="s">
        <v>15</v>
      </c>
      <c r="C337" s="37">
        <v>100</v>
      </c>
      <c r="D337" s="37">
        <v>0.07</v>
      </c>
      <c r="E337" s="37">
        <v>0</v>
      </c>
      <c r="F337" s="37">
        <v>3.2</v>
      </c>
      <c r="G337" s="37">
        <v>13.2</v>
      </c>
      <c r="H337" s="38">
        <v>180</v>
      </c>
      <c r="I337" s="38">
        <f>D337/100*H337</f>
        <v>0.12600000000000003</v>
      </c>
      <c r="J337" s="38">
        <f>E337/100*H337</f>
        <v>0</v>
      </c>
      <c r="K337" s="38">
        <f>F337/100*H337</f>
        <v>5.76</v>
      </c>
      <c r="L337" s="38">
        <f>G337/100*H337</f>
        <v>23.76</v>
      </c>
      <c r="M337" s="37">
        <v>150</v>
      </c>
      <c r="N337" s="37">
        <f>D337/100*M337</f>
        <v>0.10500000000000001</v>
      </c>
      <c r="O337" s="37">
        <f>E337/100*M337</f>
        <v>0</v>
      </c>
      <c r="P337" s="37">
        <f>F337/100*M337</f>
        <v>4.8</v>
      </c>
      <c r="Q337" s="37">
        <f>G337/100*M337</f>
        <v>19.8</v>
      </c>
    </row>
    <row r="338" spans="1:17" ht="18">
      <c r="A338" s="36" t="s">
        <v>57</v>
      </c>
      <c r="B338" s="11" t="s">
        <v>58</v>
      </c>
      <c r="C338" s="37">
        <v>100</v>
      </c>
      <c r="D338" s="37">
        <v>8.42</v>
      </c>
      <c r="E338" s="37">
        <v>1.07</v>
      </c>
      <c r="F338" s="37">
        <v>51.57</v>
      </c>
      <c r="G338" s="37">
        <v>249.04</v>
      </c>
      <c r="H338" s="38">
        <v>30</v>
      </c>
      <c r="I338" s="38">
        <f>D338/100*H338</f>
        <v>2.526</v>
      </c>
      <c r="J338" s="38">
        <f>E338/100*H338</f>
        <v>0.32100000000000006</v>
      </c>
      <c r="K338" s="38">
        <f>F338/100*H338</f>
        <v>15.471000000000002</v>
      </c>
      <c r="L338" s="38">
        <f>G338/100*H338</f>
        <v>74.71199999999999</v>
      </c>
      <c r="M338" s="37">
        <v>20</v>
      </c>
      <c r="N338" s="37">
        <f>D338/100*M338</f>
        <v>1.684</v>
      </c>
      <c r="O338" s="37">
        <f>E338/100*M338</f>
        <v>0.21400000000000002</v>
      </c>
      <c r="P338" s="37">
        <f>F338/100*M338</f>
        <v>10.314</v>
      </c>
      <c r="Q338" s="37">
        <f>G338/100*M338</f>
        <v>49.80799999999999</v>
      </c>
    </row>
    <row r="339" spans="1:17" ht="21.75" customHeight="1">
      <c r="A339" s="36" t="s">
        <v>61</v>
      </c>
      <c r="B339" s="11" t="s">
        <v>59</v>
      </c>
      <c r="C339" s="37">
        <v>100</v>
      </c>
      <c r="D339" s="37">
        <v>1</v>
      </c>
      <c r="E339" s="37">
        <v>72</v>
      </c>
      <c r="F339" s="37">
        <v>1</v>
      </c>
      <c r="G339" s="37">
        <v>661</v>
      </c>
      <c r="H339" s="38">
        <v>6</v>
      </c>
      <c r="I339" s="38">
        <f>D339/100*H339</f>
        <v>0.06</v>
      </c>
      <c r="J339" s="38">
        <f>E339/100*H339</f>
        <v>4.32</v>
      </c>
      <c r="K339" s="38">
        <f>F339/100*H339</f>
        <v>0.06</v>
      </c>
      <c r="L339" s="38">
        <f>G339/100*H339</f>
        <v>39.660000000000004</v>
      </c>
      <c r="M339" s="37">
        <v>4</v>
      </c>
      <c r="N339" s="37">
        <f>D339/100*M339</f>
        <v>0.04</v>
      </c>
      <c r="O339" s="37">
        <f>E339/100*M339</f>
        <v>2.88</v>
      </c>
      <c r="P339" s="37">
        <f>F339/100*M339</f>
        <v>0.04</v>
      </c>
      <c r="Q339" s="37">
        <f>G339/100*M339</f>
        <v>26.44</v>
      </c>
    </row>
    <row r="340" spans="1:17" ht="18">
      <c r="A340" s="36"/>
      <c r="B340" s="40"/>
      <c r="C340" s="37"/>
      <c r="D340" s="37"/>
      <c r="E340" s="37"/>
      <c r="F340" s="37"/>
      <c r="G340" s="37"/>
      <c r="H340" s="38"/>
      <c r="I340" s="82">
        <f>SUM(I336:I339)</f>
        <v>6.906</v>
      </c>
      <c r="J340" s="82">
        <f>SUM(J336:J339)</f>
        <v>8.835</v>
      </c>
      <c r="K340" s="82">
        <f>SUM(K336:K339)</f>
        <v>44.925000000000004</v>
      </c>
      <c r="L340" s="82">
        <f>SUM(L336:L339)</f>
        <v>287.76599999999996</v>
      </c>
      <c r="M340" s="83"/>
      <c r="N340" s="83">
        <f>SUM(N336:N339)</f>
        <v>5.324</v>
      </c>
      <c r="O340" s="83">
        <f>SUM(O336:O339)</f>
        <v>6.589</v>
      </c>
      <c r="P340" s="83">
        <f>SUM(P336:P339)</f>
        <v>34.849</v>
      </c>
      <c r="Q340" s="83">
        <f>SUM(Q336:Q339)</f>
        <v>220.743</v>
      </c>
    </row>
    <row r="341" spans="1:17" s="2" customFormat="1" ht="15" customHeight="1">
      <c r="A341" s="92" t="s">
        <v>11</v>
      </c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</row>
    <row r="342" spans="1:17" s="1" customFormat="1" ht="18">
      <c r="A342" s="36">
        <v>154</v>
      </c>
      <c r="B342" s="11" t="s">
        <v>47</v>
      </c>
      <c r="C342" s="37">
        <v>100</v>
      </c>
      <c r="D342" s="37">
        <v>0.5</v>
      </c>
      <c r="E342" s="37">
        <v>0</v>
      </c>
      <c r="F342" s="37">
        <v>14</v>
      </c>
      <c r="G342" s="37">
        <v>58</v>
      </c>
      <c r="H342" s="38">
        <v>180</v>
      </c>
      <c r="I342" s="38">
        <f>D342/100*H342</f>
        <v>0.9</v>
      </c>
      <c r="J342" s="38">
        <f>E342/100*H342</f>
        <v>0</v>
      </c>
      <c r="K342" s="38">
        <f>F342/100*H342</f>
        <v>25.200000000000003</v>
      </c>
      <c r="L342" s="38">
        <f>G342/100*H342</f>
        <v>104.39999999999999</v>
      </c>
      <c r="M342" s="39">
        <v>150</v>
      </c>
      <c r="N342" s="38">
        <f>I342/100*M342</f>
        <v>1.35</v>
      </c>
      <c r="O342" s="38">
        <f>J342/100*M342</f>
        <v>0</v>
      </c>
      <c r="P342" s="38">
        <f>K342/100*M342</f>
        <v>37.8</v>
      </c>
      <c r="Q342" s="38">
        <f>L342/100*M342</f>
        <v>156.59999999999997</v>
      </c>
    </row>
    <row r="343" spans="1:17" ht="18">
      <c r="A343" s="36"/>
      <c r="B343" s="40"/>
      <c r="C343" s="37"/>
      <c r="D343" s="37"/>
      <c r="E343" s="37"/>
      <c r="F343" s="37"/>
      <c r="G343" s="37"/>
      <c r="H343" s="38"/>
      <c r="I343" s="82">
        <f>SUM(I342)</f>
        <v>0.9</v>
      </c>
      <c r="J343" s="82">
        <f>SUM(J342)</f>
        <v>0</v>
      </c>
      <c r="K343" s="82">
        <f>SUM(K342)</f>
        <v>25.200000000000003</v>
      </c>
      <c r="L343" s="82">
        <f>SUM(L342)</f>
        <v>104.39999999999999</v>
      </c>
      <c r="M343" s="83"/>
      <c r="N343" s="83">
        <f>SUM(N342)</f>
        <v>1.35</v>
      </c>
      <c r="O343" s="83">
        <f>SUM(O342)</f>
        <v>0</v>
      </c>
      <c r="P343" s="83">
        <f>SUM(P342)</f>
        <v>37.8</v>
      </c>
      <c r="Q343" s="83">
        <f>SUM(Q342)</f>
        <v>156.59999999999997</v>
      </c>
    </row>
    <row r="344" spans="1:17" ht="13.5" customHeight="1">
      <c r="A344" s="92" t="s">
        <v>12</v>
      </c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</row>
    <row r="345" spans="1:17" s="1" customFormat="1" ht="18">
      <c r="A345" s="36">
        <v>81</v>
      </c>
      <c r="B345" s="11" t="s">
        <v>43</v>
      </c>
      <c r="C345" s="37">
        <v>100</v>
      </c>
      <c r="D345" s="37">
        <v>0.84</v>
      </c>
      <c r="E345" s="37">
        <v>5.11</v>
      </c>
      <c r="F345" s="37">
        <v>2.6</v>
      </c>
      <c r="G345" s="37">
        <v>59.8</v>
      </c>
      <c r="H345" s="38">
        <v>60</v>
      </c>
      <c r="I345" s="38">
        <f aca="true" t="shared" si="52" ref="I345:I352">D345/100*H345</f>
        <v>0.504</v>
      </c>
      <c r="J345" s="38">
        <f aca="true" t="shared" si="53" ref="J345:J352">E345/100*H345</f>
        <v>3.0660000000000003</v>
      </c>
      <c r="K345" s="38">
        <f aca="true" t="shared" si="54" ref="K345:K352">F345/100*H345</f>
        <v>1.56</v>
      </c>
      <c r="L345" s="38">
        <f aca="true" t="shared" si="55" ref="L345:L352">G345/100*H345</f>
        <v>35.879999999999995</v>
      </c>
      <c r="M345" s="37">
        <v>45</v>
      </c>
      <c r="N345" s="37">
        <f aca="true" t="shared" si="56" ref="N345:N352">D345/100*M345</f>
        <v>0.378</v>
      </c>
      <c r="O345" s="37">
        <f aca="true" t="shared" si="57" ref="O345:O352">E345/100*M345</f>
        <v>2.2995</v>
      </c>
      <c r="P345" s="37">
        <f aca="true" t="shared" si="58" ref="P345:P352">F345/100*M345</f>
        <v>1.1700000000000002</v>
      </c>
      <c r="Q345" s="37">
        <f aca="true" t="shared" si="59" ref="Q345:Q352">G345/100*M345</f>
        <v>26.91</v>
      </c>
    </row>
    <row r="346" spans="1:17" s="1" customFormat="1" ht="18">
      <c r="A346" s="36" t="s">
        <v>71</v>
      </c>
      <c r="B346" s="11" t="s">
        <v>118</v>
      </c>
      <c r="C346" s="37">
        <v>100</v>
      </c>
      <c r="D346" s="37">
        <v>9</v>
      </c>
      <c r="E346" s="37">
        <v>2.14</v>
      </c>
      <c r="F346" s="37">
        <v>5.33</v>
      </c>
      <c r="G346" s="37">
        <v>44.15</v>
      </c>
      <c r="H346" s="38">
        <v>180</v>
      </c>
      <c r="I346" s="38">
        <f t="shared" si="52"/>
        <v>16.2</v>
      </c>
      <c r="J346" s="38">
        <f t="shared" si="53"/>
        <v>3.8520000000000003</v>
      </c>
      <c r="K346" s="38">
        <f t="shared" si="54"/>
        <v>9.594</v>
      </c>
      <c r="L346" s="38">
        <f t="shared" si="55"/>
        <v>79.47</v>
      </c>
      <c r="M346" s="37">
        <v>150</v>
      </c>
      <c r="N346" s="37">
        <f t="shared" si="56"/>
        <v>13.5</v>
      </c>
      <c r="O346" s="37">
        <f t="shared" si="57"/>
        <v>3.2100000000000004</v>
      </c>
      <c r="P346" s="37">
        <f t="shared" si="58"/>
        <v>7.995</v>
      </c>
      <c r="Q346" s="37">
        <f t="shared" si="59"/>
        <v>66.225</v>
      </c>
    </row>
    <row r="347" spans="1:17" s="1" customFormat="1" ht="18">
      <c r="A347" s="36" t="s">
        <v>81</v>
      </c>
      <c r="B347" s="11" t="s">
        <v>52</v>
      </c>
      <c r="C347" s="37">
        <v>100</v>
      </c>
      <c r="D347" s="37">
        <v>2.5</v>
      </c>
      <c r="E347" s="37">
        <v>3.17</v>
      </c>
      <c r="F347" s="37">
        <v>24.33</v>
      </c>
      <c r="G347" s="37">
        <v>135.67</v>
      </c>
      <c r="H347" s="38">
        <v>150</v>
      </c>
      <c r="I347" s="38">
        <f>D347/100*H347</f>
        <v>3.75</v>
      </c>
      <c r="J347" s="38">
        <f>E347/100*H347</f>
        <v>4.755</v>
      </c>
      <c r="K347" s="38">
        <f>F347/100*H347</f>
        <v>36.495</v>
      </c>
      <c r="L347" s="38">
        <f>G347/100*H347</f>
        <v>203.50499999999997</v>
      </c>
      <c r="M347" s="39">
        <v>120</v>
      </c>
      <c r="N347" s="37">
        <f>D347/100*M347</f>
        <v>3</v>
      </c>
      <c r="O347" s="37">
        <f>E347/100*M347</f>
        <v>3.804</v>
      </c>
      <c r="P347" s="37">
        <f>F347/100*M347</f>
        <v>29.195999999999998</v>
      </c>
      <c r="Q347" s="37">
        <f>G347/100*M347</f>
        <v>162.80399999999997</v>
      </c>
    </row>
    <row r="348" spans="1:17" ht="18">
      <c r="A348" s="36" t="s">
        <v>98</v>
      </c>
      <c r="B348" s="11" t="s">
        <v>49</v>
      </c>
      <c r="C348" s="37">
        <v>100</v>
      </c>
      <c r="D348" s="37">
        <v>16.83</v>
      </c>
      <c r="E348" s="37">
        <v>16.33</v>
      </c>
      <c r="F348" s="37">
        <v>4</v>
      </c>
      <c r="G348" s="37">
        <v>232</v>
      </c>
      <c r="H348" s="38">
        <v>80</v>
      </c>
      <c r="I348" s="38">
        <f>D348/100*H348</f>
        <v>13.463999999999999</v>
      </c>
      <c r="J348" s="38">
        <f>E348/100*H348</f>
        <v>13.063999999999998</v>
      </c>
      <c r="K348" s="38">
        <f>F348/100*H348</f>
        <v>3.2</v>
      </c>
      <c r="L348" s="38">
        <f>G348/100*H348</f>
        <v>185.6</v>
      </c>
      <c r="M348" s="37">
        <v>60</v>
      </c>
      <c r="N348" s="37">
        <f>D348/100*M348</f>
        <v>10.097999999999999</v>
      </c>
      <c r="O348" s="37">
        <f>E348/100*M348</f>
        <v>9.797999999999998</v>
      </c>
      <c r="P348" s="37">
        <f>F348/100*M348</f>
        <v>2.4</v>
      </c>
      <c r="Q348" s="37">
        <f>G348/100*M348</f>
        <v>139.2</v>
      </c>
    </row>
    <row r="349" spans="1:17" ht="18">
      <c r="A349" s="36" t="s">
        <v>130</v>
      </c>
      <c r="B349" s="11" t="s">
        <v>140</v>
      </c>
      <c r="C349" s="37">
        <v>100</v>
      </c>
      <c r="D349" s="37">
        <v>3.3</v>
      </c>
      <c r="E349" s="37">
        <v>2.4</v>
      </c>
      <c r="F349" s="37">
        <v>8.9</v>
      </c>
      <c r="G349" s="37">
        <v>70.8</v>
      </c>
      <c r="H349" s="38">
        <v>45</v>
      </c>
      <c r="I349" s="38">
        <f>D349/100*H349</f>
        <v>1.485</v>
      </c>
      <c r="J349" s="38">
        <f>E349/100*H349</f>
        <v>1.08</v>
      </c>
      <c r="K349" s="38">
        <f>F349/100*H349</f>
        <v>4.005000000000001</v>
      </c>
      <c r="L349" s="38">
        <f>G349/100*H349</f>
        <v>31.86</v>
      </c>
      <c r="M349" s="37">
        <v>40</v>
      </c>
      <c r="N349" s="37">
        <f>D349/100*M349</f>
        <v>1.32</v>
      </c>
      <c r="O349" s="37">
        <f>E349/100*M349</f>
        <v>0.96</v>
      </c>
      <c r="P349" s="37">
        <f>F349/100*M349</f>
        <v>3.5600000000000005</v>
      </c>
      <c r="Q349" s="37">
        <f>G349/100*M349</f>
        <v>28.32</v>
      </c>
    </row>
    <row r="350" spans="1:17" ht="20.25" customHeight="1">
      <c r="A350" s="36" t="s">
        <v>93</v>
      </c>
      <c r="B350" s="11" t="s">
        <v>13</v>
      </c>
      <c r="C350" s="37">
        <v>100</v>
      </c>
      <c r="D350" s="37">
        <v>0.27</v>
      </c>
      <c r="E350" s="37">
        <v>0</v>
      </c>
      <c r="F350" s="37">
        <v>9.93</v>
      </c>
      <c r="G350" s="37">
        <v>40.53</v>
      </c>
      <c r="H350" s="38">
        <v>180</v>
      </c>
      <c r="I350" s="38">
        <f>D350/100*H350</f>
        <v>0.48600000000000004</v>
      </c>
      <c r="J350" s="38">
        <f>E350/100*H350</f>
        <v>0</v>
      </c>
      <c r="K350" s="38">
        <f>F350/100*H350</f>
        <v>17.874</v>
      </c>
      <c r="L350" s="38">
        <f>G350/100*H350</f>
        <v>72.954</v>
      </c>
      <c r="M350" s="37">
        <v>150</v>
      </c>
      <c r="N350" s="37">
        <f t="shared" si="56"/>
        <v>0.405</v>
      </c>
      <c r="O350" s="37">
        <f t="shared" si="57"/>
        <v>0</v>
      </c>
      <c r="P350" s="37">
        <f t="shared" si="58"/>
        <v>14.895</v>
      </c>
      <c r="Q350" s="37">
        <f t="shared" si="59"/>
        <v>60.795</v>
      </c>
    </row>
    <row r="351" spans="1:17" ht="19.5" customHeight="1">
      <c r="A351" s="36">
        <v>148</v>
      </c>
      <c r="B351" s="11" t="s">
        <v>48</v>
      </c>
      <c r="C351" s="37">
        <v>100</v>
      </c>
      <c r="D351" s="37">
        <v>6</v>
      </c>
      <c r="E351" s="37">
        <v>1</v>
      </c>
      <c r="F351" s="37">
        <v>44.33</v>
      </c>
      <c r="G351" s="37">
        <v>189</v>
      </c>
      <c r="H351" s="38">
        <v>50</v>
      </c>
      <c r="I351" s="38">
        <f t="shared" si="52"/>
        <v>3</v>
      </c>
      <c r="J351" s="38">
        <f t="shared" si="53"/>
        <v>0.5</v>
      </c>
      <c r="K351" s="38">
        <f t="shared" si="54"/>
        <v>22.165</v>
      </c>
      <c r="L351" s="38">
        <f t="shared" si="55"/>
        <v>94.5</v>
      </c>
      <c r="M351" s="37">
        <v>40</v>
      </c>
      <c r="N351" s="37">
        <f t="shared" si="56"/>
        <v>2.4</v>
      </c>
      <c r="O351" s="37">
        <f t="shared" si="57"/>
        <v>0.4</v>
      </c>
      <c r="P351" s="37">
        <f t="shared" si="58"/>
        <v>17.732</v>
      </c>
      <c r="Q351" s="37">
        <f t="shared" si="59"/>
        <v>75.6</v>
      </c>
    </row>
    <row r="352" spans="1:17" ht="18">
      <c r="A352" s="36" t="s">
        <v>57</v>
      </c>
      <c r="B352" s="11" t="s">
        <v>58</v>
      </c>
      <c r="C352" s="37">
        <v>100</v>
      </c>
      <c r="D352" s="37">
        <v>8.42</v>
      </c>
      <c r="E352" s="37">
        <v>1.07</v>
      </c>
      <c r="F352" s="37">
        <v>51.57</v>
      </c>
      <c r="G352" s="37">
        <v>249.04</v>
      </c>
      <c r="H352" s="38">
        <v>50</v>
      </c>
      <c r="I352" s="38">
        <f t="shared" si="52"/>
        <v>4.21</v>
      </c>
      <c r="J352" s="38">
        <f t="shared" si="53"/>
        <v>0.535</v>
      </c>
      <c r="K352" s="38">
        <f t="shared" si="54"/>
        <v>25.785000000000004</v>
      </c>
      <c r="L352" s="38">
        <f t="shared" si="55"/>
        <v>124.51999999999998</v>
      </c>
      <c r="M352" s="37">
        <v>40</v>
      </c>
      <c r="N352" s="37">
        <f t="shared" si="56"/>
        <v>3.368</v>
      </c>
      <c r="O352" s="37">
        <f t="shared" si="57"/>
        <v>0.42800000000000005</v>
      </c>
      <c r="P352" s="37">
        <f t="shared" si="58"/>
        <v>20.628</v>
      </c>
      <c r="Q352" s="37">
        <f t="shared" si="59"/>
        <v>99.61599999999999</v>
      </c>
    </row>
    <row r="353" spans="1:17" ht="18">
      <c r="A353" s="36"/>
      <c r="B353" s="40"/>
      <c r="C353" s="37"/>
      <c r="D353" s="37"/>
      <c r="E353" s="37"/>
      <c r="F353" s="37"/>
      <c r="G353" s="37"/>
      <c r="H353" s="38"/>
      <c r="I353" s="82">
        <f>SUM(I345:I352)</f>
        <v>43.099</v>
      </c>
      <c r="J353" s="82">
        <f>SUM(J345:J352)</f>
        <v>26.852</v>
      </c>
      <c r="K353" s="82">
        <f>SUM(K345:K352)</f>
        <v>120.678</v>
      </c>
      <c r="L353" s="82">
        <f>SUM(L345:L352)</f>
        <v>828.2889999999999</v>
      </c>
      <c r="M353" s="83"/>
      <c r="N353" s="83">
        <f>SUM(N345:N352)</f>
        <v>34.469</v>
      </c>
      <c r="O353" s="83">
        <f>SUM(O345:O352)</f>
        <v>20.8995</v>
      </c>
      <c r="P353" s="83">
        <f>SUM(P345:P352)</f>
        <v>97.576</v>
      </c>
      <c r="Q353" s="83">
        <f>SUM(Q345:Q352)</f>
        <v>659.4699999999999</v>
      </c>
    </row>
    <row r="354" spans="1:17" ht="18" customHeight="1">
      <c r="A354" s="92" t="s">
        <v>14</v>
      </c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</row>
    <row r="355" spans="1:17" s="1" customFormat="1" ht="18">
      <c r="A355" s="36">
        <v>274</v>
      </c>
      <c r="B355" s="11" t="s">
        <v>119</v>
      </c>
      <c r="C355" s="37">
        <v>100</v>
      </c>
      <c r="D355" s="37">
        <v>7.5</v>
      </c>
      <c r="E355" s="37">
        <v>16.26</v>
      </c>
      <c r="F355" s="37">
        <v>41.54</v>
      </c>
      <c r="G355" s="37">
        <v>265.84</v>
      </c>
      <c r="H355" s="38">
        <v>100</v>
      </c>
      <c r="I355" s="38">
        <f>D355/100*H355</f>
        <v>7.5</v>
      </c>
      <c r="J355" s="38">
        <f>E355/100*H355</f>
        <v>16.26</v>
      </c>
      <c r="K355" s="38">
        <f>F355/100*H355</f>
        <v>41.54</v>
      </c>
      <c r="L355" s="38">
        <f>G355/100*H355</f>
        <v>265.84</v>
      </c>
      <c r="M355" s="39">
        <v>100</v>
      </c>
      <c r="N355" s="37">
        <f>D355/100*M355</f>
        <v>7.5</v>
      </c>
      <c r="O355" s="37">
        <f>E355/100*M355</f>
        <v>16.26</v>
      </c>
      <c r="P355" s="37">
        <f>F355/100*M355</f>
        <v>41.54</v>
      </c>
      <c r="Q355" s="37">
        <f>G355/100*M355</f>
        <v>265.84</v>
      </c>
    </row>
    <row r="356" spans="1:17" ht="23.25" customHeight="1">
      <c r="A356" s="36">
        <v>123</v>
      </c>
      <c r="B356" s="11" t="s">
        <v>46</v>
      </c>
      <c r="C356" s="37">
        <v>100</v>
      </c>
      <c r="D356" s="37">
        <v>2.9</v>
      </c>
      <c r="E356" s="37">
        <v>2.5</v>
      </c>
      <c r="F356" s="37">
        <v>4.8</v>
      </c>
      <c r="G356" s="37">
        <v>54</v>
      </c>
      <c r="H356" s="38">
        <v>180</v>
      </c>
      <c r="I356" s="38">
        <f>D356/100*H356</f>
        <v>5.22</v>
      </c>
      <c r="J356" s="38">
        <f>E356/100*H356</f>
        <v>4.5</v>
      </c>
      <c r="K356" s="38">
        <f>F356/100*H356</f>
        <v>8.64</v>
      </c>
      <c r="L356" s="38">
        <f>G356/100*H356</f>
        <v>97.2</v>
      </c>
      <c r="M356" s="37">
        <v>150</v>
      </c>
      <c r="N356" s="37">
        <f>D356/100*M356</f>
        <v>4.35</v>
      </c>
      <c r="O356" s="37">
        <f>E356/100*M356</f>
        <v>3.75</v>
      </c>
      <c r="P356" s="37">
        <f>F356/100*M356</f>
        <v>7.2</v>
      </c>
      <c r="Q356" s="37">
        <f>G356/100*M356</f>
        <v>81</v>
      </c>
    </row>
    <row r="357" spans="1:17" ht="20.25" customHeight="1">
      <c r="A357" s="36"/>
      <c r="B357" s="40"/>
      <c r="C357" s="37"/>
      <c r="D357" s="37"/>
      <c r="E357" s="37"/>
      <c r="F357" s="37"/>
      <c r="G357" s="37"/>
      <c r="H357" s="38"/>
      <c r="I357" s="82">
        <f>SUM(I355:I356)</f>
        <v>12.719999999999999</v>
      </c>
      <c r="J357" s="82">
        <f>SUM(J355:J356)</f>
        <v>20.76</v>
      </c>
      <c r="K357" s="82">
        <f>SUM(K355:K356)</f>
        <v>50.18</v>
      </c>
      <c r="L357" s="82">
        <f>SUM(L355:L356)</f>
        <v>363.03999999999996</v>
      </c>
      <c r="M357" s="83"/>
      <c r="N357" s="83">
        <f>SUM(N355:N356)</f>
        <v>11.85</v>
      </c>
      <c r="O357" s="83">
        <f>SUM(O355:O356)</f>
        <v>20.01</v>
      </c>
      <c r="P357" s="83">
        <f>SUM(P355:P356)</f>
        <v>48.74</v>
      </c>
      <c r="Q357" s="83">
        <f>SUM(Q355:Q356)</f>
        <v>346.84</v>
      </c>
    </row>
    <row r="358" spans="1:17" ht="18" hidden="1">
      <c r="A358" s="86" t="s">
        <v>16</v>
      </c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8"/>
    </row>
    <row r="359" spans="1:17" ht="18" hidden="1">
      <c r="A359" s="36"/>
      <c r="B359" s="11"/>
      <c r="C359" s="37"/>
      <c r="D359" s="37"/>
      <c r="E359" s="37"/>
      <c r="F359" s="37"/>
      <c r="G359" s="37"/>
      <c r="H359" s="38"/>
      <c r="I359" s="38"/>
      <c r="J359" s="38"/>
      <c r="K359" s="38"/>
      <c r="L359" s="38"/>
      <c r="M359" s="37"/>
      <c r="N359" s="37"/>
      <c r="O359" s="37"/>
      <c r="P359" s="37"/>
      <c r="Q359" s="37"/>
    </row>
    <row r="360" spans="1:17" ht="18" hidden="1">
      <c r="A360" s="36"/>
      <c r="B360" s="11"/>
      <c r="C360" s="37"/>
      <c r="D360" s="37"/>
      <c r="E360" s="37"/>
      <c r="F360" s="37"/>
      <c r="G360" s="37"/>
      <c r="H360" s="38"/>
      <c r="I360" s="38"/>
      <c r="J360" s="38"/>
      <c r="K360" s="38"/>
      <c r="L360" s="38"/>
      <c r="M360" s="37"/>
      <c r="N360" s="37"/>
      <c r="O360" s="37"/>
      <c r="P360" s="37"/>
      <c r="Q360" s="37"/>
    </row>
    <row r="361" spans="1:17" ht="18" hidden="1">
      <c r="A361" s="36"/>
      <c r="B361" s="11"/>
      <c r="C361" s="37"/>
      <c r="D361" s="37"/>
      <c r="E361" s="37"/>
      <c r="F361" s="37"/>
      <c r="G361" s="37"/>
      <c r="H361" s="38"/>
      <c r="I361" s="38"/>
      <c r="J361" s="38"/>
      <c r="K361" s="38"/>
      <c r="L361" s="38"/>
      <c r="M361" s="37"/>
      <c r="N361" s="37"/>
      <c r="O361" s="37"/>
      <c r="P361" s="37"/>
      <c r="Q361" s="37"/>
    </row>
    <row r="362" spans="1:17" ht="18" hidden="1">
      <c r="A362" s="36"/>
      <c r="B362" s="11"/>
      <c r="C362" s="37"/>
      <c r="D362" s="37"/>
      <c r="E362" s="37"/>
      <c r="F362" s="37"/>
      <c r="G362" s="37"/>
      <c r="H362" s="38"/>
      <c r="I362" s="38"/>
      <c r="J362" s="38"/>
      <c r="K362" s="38"/>
      <c r="L362" s="38"/>
      <c r="M362" s="37"/>
      <c r="N362" s="37"/>
      <c r="O362" s="37"/>
      <c r="P362" s="37"/>
      <c r="Q362" s="37"/>
    </row>
    <row r="363" spans="1:17" ht="18" hidden="1">
      <c r="A363" s="36"/>
      <c r="B363" s="11"/>
      <c r="C363" s="37"/>
      <c r="D363" s="37"/>
      <c r="E363" s="37"/>
      <c r="F363" s="37"/>
      <c r="G363" s="37"/>
      <c r="H363" s="38"/>
      <c r="I363" s="38"/>
      <c r="J363" s="38"/>
      <c r="K363" s="38"/>
      <c r="L363" s="38"/>
      <c r="M363" s="37"/>
      <c r="N363" s="37"/>
      <c r="O363" s="37"/>
      <c r="P363" s="37"/>
      <c r="Q363" s="37"/>
    </row>
    <row r="364" spans="1:17" s="3" customFormat="1" ht="18" hidden="1">
      <c r="A364" s="36"/>
      <c r="B364" s="11"/>
      <c r="C364" s="37"/>
      <c r="D364" s="37"/>
      <c r="E364" s="37"/>
      <c r="F364" s="37"/>
      <c r="G364" s="37"/>
      <c r="H364" s="38"/>
      <c r="I364" s="38"/>
      <c r="J364" s="38"/>
      <c r="K364" s="38"/>
      <c r="L364" s="38"/>
      <c r="M364" s="37"/>
      <c r="N364" s="37"/>
      <c r="O364" s="37"/>
      <c r="P364" s="37"/>
      <c r="Q364" s="37"/>
    </row>
    <row r="365" spans="1:17" s="3" customFormat="1" ht="18" hidden="1">
      <c r="A365" s="36"/>
      <c r="B365" s="40"/>
      <c r="C365" s="37"/>
      <c r="D365" s="37"/>
      <c r="E365" s="37"/>
      <c r="F365" s="37"/>
      <c r="G365" s="37"/>
      <c r="H365" s="38"/>
      <c r="I365" s="38"/>
      <c r="J365" s="38"/>
      <c r="K365" s="38"/>
      <c r="L365" s="38"/>
      <c r="M365" s="37"/>
      <c r="N365" s="37"/>
      <c r="O365" s="37"/>
      <c r="P365" s="37"/>
      <c r="Q365" s="37"/>
    </row>
    <row r="366" spans="1:17" ht="18" hidden="1">
      <c r="A366" s="89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1"/>
    </row>
    <row r="367" spans="1:17" ht="18" hidden="1">
      <c r="A367" s="36"/>
      <c r="B367" s="11"/>
      <c r="C367" s="37"/>
      <c r="D367" s="37"/>
      <c r="E367" s="37"/>
      <c r="F367" s="37"/>
      <c r="G367" s="37"/>
      <c r="H367" s="38"/>
      <c r="I367" s="38"/>
      <c r="J367" s="38"/>
      <c r="K367" s="38"/>
      <c r="L367" s="38"/>
      <c r="M367" s="37"/>
      <c r="N367" s="37"/>
      <c r="O367" s="37"/>
      <c r="P367" s="37"/>
      <c r="Q367" s="37"/>
    </row>
    <row r="368" spans="1:17" ht="18" hidden="1">
      <c r="A368" s="36"/>
      <c r="B368" s="11"/>
      <c r="C368" s="37"/>
      <c r="D368" s="37"/>
      <c r="E368" s="37"/>
      <c r="F368" s="37"/>
      <c r="G368" s="37"/>
      <c r="H368" s="38"/>
      <c r="I368" s="38"/>
      <c r="J368" s="38"/>
      <c r="K368" s="38"/>
      <c r="L368" s="38"/>
      <c r="M368" s="37"/>
      <c r="N368" s="37"/>
      <c r="O368" s="37"/>
      <c r="P368" s="37"/>
      <c r="Q368" s="37"/>
    </row>
    <row r="369" spans="1:17" s="3" customFormat="1" ht="18" hidden="1">
      <c r="A369" s="36"/>
      <c r="B369" s="40"/>
      <c r="C369" s="37"/>
      <c r="D369" s="37"/>
      <c r="E369" s="37"/>
      <c r="F369" s="37"/>
      <c r="G369" s="37"/>
      <c r="H369" s="38"/>
      <c r="I369" s="38">
        <f>SUM(I367:I368)</f>
        <v>0</v>
      </c>
      <c r="J369" s="38">
        <f>SUM(J367:J368)</f>
        <v>0</v>
      </c>
      <c r="K369" s="38">
        <f>SUM(K367:K368)</f>
        <v>0</v>
      </c>
      <c r="L369" s="38">
        <f>SUM(L367:L368)</f>
        <v>0</v>
      </c>
      <c r="M369" s="37"/>
      <c r="N369" s="37">
        <f>SUM(N367:N368)</f>
        <v>0</v>
      </c>
      <c r="O369" s="37">
        <f>SUM(O367:O368)</f>
        <v>0</v>
      </c>
      <c r="P369" s="37">
        <f>SUM(P367:P368)</f>
        <v>0</v>
      </c>
      <c r="Q369" s="37">
        <f>SUM(Q367:Q368)</f>
        <v>0</v>
      </c>
    </row>
    <row r="370" spans="1:17" s="3" customFormat="1" ht="18" customHeight="1">
      <c r="A370" s="36"/>
      <c r="B370" s="11" t="s">
        <v>40</v>
      </c>
      <c r="C370" s="37"/>
      <c r="D370" s="37"/>
      <c r="E370" s="37"/>
      <c r="F370" s="37"/>
      <c r="G370" s="37"/>
      <c r="H370" s="38"/>
      <c r="I370" s="76">
        <f>I369+I365+I357+I353+I343+I340</f>
        <v>63.62499999999999</v>
      </c>
      <c r="J370" s="76">
        <f>J369+J365+J357+J353+J343+J340</f>
        <v>56.447</v>
      </c>
      <c r="K370" s="76">
        <f>K369+K365+K357+K353+K343+K340</f>
        <v>240.983</v>
      </c>
      <c r="L370" s="76">
        <f>L369+L365+L357+L353+L343+L340</f>
        <v>1583.495</v>
      </c>
      <c r="M370" s="76"/>
      <c r="N370" s="76">
        <f>N369+N365+N357+N353+N343+N340</f>
        <v>52.993</v>
      </c>
      <c r="O370" s="76">
        <f>O369+O365+O357+O353+O343+O340</f>
        <v>47.4985</v>
      </c>
      <c r="P370" s="76">
        <f>P369+P365+P357+P353+P343+P340</f>
        <v>218.96499999999997</v>
      </c>
      <c r="Q370" s="76">
        <f>Q369+Q365+Q357+Q353+Q343+Q340</f>
        <v>1383.6529999999998</v>
      </c>
    </row>
    <row r="371" spans="1:17" ht="28.5" customHeight="1" hidden="1">
      <c r="A371" s="92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4"/>
    </row>
    <row r="372" spans="1:17" ht="12.75" customHeight="1" hidden="1">
      <c r="A372" s="92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4"/>
    </row>
    <row r="373" spans="1:17" ht="18" hidden="1">
      <c r="A373" s="36"/>
      <c r="B373" s="11"/>
      <c r="C373" s="37"/>
      <c r="D373" s="37"/>
      <c r="E373" s="37"/>
      <c r="F373" s="37"/>
      <c r="G373" s="37"/>
      <c r="H373" s="38"/>
      <c r="I373" s="38"/>
      <c r="J373" s="38"/>
      <c r="K373" s="38"/>
      <c r="L373" s="38"/>
      <c r="M373" s="37"/>
      <c r="N373" s="37"/>
      <c r="O373" s="37"/>
      <c r="P373" s="37"/>
      <c r="Q373" s="37"/>
    </row>
    <row r="374" spans="1:17" ht="18" hidden="1">
      <c r="A374" s="36"/>
      <c r="B374" s="11"/>
      <c r="C374" s="37"/>
      <c r="D374" s="37"/>
      <c r="E374" s="37"/>
      <c r="F374" s="37"/>
      <c r="G374" s="37"/>
      <c r="H374" s="38"/>
      <c r="I374" s="38"/>
      <c r="J374" s="38"/>
      <c r="K374" s="38"/>
      <c r="L374" s="38"/>
      <c r="M374" s="37"/>
      <c r="N374" s="37"/>
      <c r="O374" s="37"/>
      <c r="P374" s="37"/>
      <c r="Q374" s="37"/>
    </row>
    <row r="375" spans="1:17" ht="18" hidden="1">
      <c r="A375" s="36"/>
      <c r="B375" s="11"/>
      <c r="C375" s="37"/>
      <c r="D375" s="37"/>
      <c r="E375" s="37"/>
      <c r="F375" s="37"/>
      <c r="G375" s="37"/>
      <c r="H375" s="38"/>
      <c r="I375" s="38"/>
      <c r="J375" s="38"/>
      <c r="K375" s="38"/>
      <c r="L375" s="38"/>
      <c r="M375" s="37"/>
      <c r="N375" s="37"/>
      <c r="O375" s="37"/>
      <c r="P375" s="37"/>
      <c r="Q375" s="37"/>
    </row>
    <row r="376" spans="1:17" s="3" customFormat="1" ht="18" hidden="1">
      <c r="A376" s="36"/>
      <c r="B376" s="11"/>
      <c r="C376" s="37"/>
      <c r="D376" s="37"/>
      <c r="E376" s="37"/>
      <c r="F376" s="37"/>
      <c r="G376" s="37"/>
      <c r="H376" s="38"/>
      <c r="I376" s="38"/>
      <c r="J376" s="38"/>
      <c r="K376" s="38"/>
      <c r="L376" s="38"/>
      <c r="M376" s="37"/>
      <c r="N376" s="37"/>
      <c r="O376" s="37"/>
      <c r="P376" s="37"/>
      <c r="Q376" s="37"/>
    </row>
    <row r="377" spans="1:17" ht="18" hidden="1">
      <c r="A377" s="36"/>
      <c r="B377" s="11"/>
      <c r="C377" s="37"/>
      <c r="D377" s="37"/>
      <c r="E377" s="37"/>
      <c r="F377" s="37"/>
      <c r="G377" s="37"/>
      <c r="H377" s="38"/>
      <c r="I377" s="38"/>
      <c r="J377" s="38"/>
      <c r="K377" s="38"/>
      <c r="L377" s="38"/>
      <c r="M377" s="37"/>
      <c r="N377" s="37"/>
      <c r="O377" s="37"/>
      <c r="P377" s="37"/>
      <c r="Q377" s="37"/>
    </row>
    <row r="378" spans="1:17" ht="18" hidden="1">
      <c r="A378" s="36"/>
      <c r="B378" s="40"/>
      <c r="C378" s="37"/>
      <c r="D378" s="37"/>
      <c r="E378" s="37"/>
      <c r="F378" s="37"/>
      <c r="G378" s="37"/>
      <c r="H378" s="38"/>
      <c r="I378" s="38"/>
      <c r="J378" s="38"/>
      <c r="K378" s="38"/>
      <c r="L378" s="38"/>
      <c r="M378" s="37"/>
      <c r="N378" s="37"/>
      <c r="O378" s="37"/>
      <c r="P378" s="37"/>
      <c r="Q378" s="37"/>
    </row>
    <row r="379" spans="1:17" s="3" customFormat="1" ht="12.75" customHeight="1" hidden="1">
      <c r="A379" s="86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8"/>
    </row>
    <row r="380" spans="1:17" ht="13.5" customHeight="1" hidden="1">
      <c r="A380" s="36"/>
      <c r="B380" s="11"/>
      <c r="C380" s="37"/>
      <c r="D380" s="37"/>
      <c r="E380" s="37"/>
      <c r="F380" s="37"/>
      <c r="G380" s="37"/>
      <c r="H380" s="38"/>
      <c r="I380" s="38"/>
      <c r="J380" s="38"/>
      <c r="K380" s="38"/>
      <c r="L380" s="38"/>
      <c r="M380" s="37"/>
      <c r="N380" s="37"/>
      <c r="O380" s="37"/>
      <c r="P380" s="37"/>
      <c r="Q380" s="37"/>
    </row>
    <row r="381" spans="1:17" ht="18" hidden="1">
      <c r="A381" s="36"/>
      <c r="B381" s="40"/>
      <c r="C381" s="37"/>
      <c r="D381" s="37"/>
      <c r="E381" s="37"/>
      <c r="F381" s="37"/>
      <c r="G381" s="37"/>
      <c r="H381" s="38"/>
      <c r="I381" s="38"/>
      <c r="J381" s="38"/>
      <c r="K381" s="38"/>
      <c r="L381" s="38"/>
      <c r="M381" s="37"/>
      <c r="N381" s="37"/>
      <c r="O381" s="37"/>
      <c r="P381" s="37"/>
      <c r="Q381" s="37"/>
    </row>
    <row r="382" spans="1:17" ht="18" hidden="1">
      <c r="A382" s="86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8"/>
    </row>
    <row r="383" spans="1:17" ht="18" hidden="1">
      <c r="A383" s="36"/>
      <c r="B383" s="11"/>
      <c r="C383" s="37"/>
      <c r="D383" s="37"/>
      <c r="E383" s="37"/>
      <c r="F383" s="37"/>
      <c r="G383" s="37"/>
      <c r="H383" s="38"/>
      <c r="I383" s="38"/>
      <c r="J383" s="38"/>
      <c r="K383" s="38"/>
      <c r="L383" s="38"/>
      <c r="M383" s="37"/>
      <c r="N383" s="37"/>
      <c r="O383" s="37"/>
      <c r="P383" s="37"/>
      <c r="Q383" s="37"/>
    </row>
    <row r="384" spans="1:17" ht="18" hidden="1">
      <c r="A384" s="36"/>
      <c r="B384" s="11"/>
      <c r="C384" s="37"/>
      <c r="D384" s="37"/>
      <c r="E384" s="37"/>
      <c r="F384" s="37"/>
      <c r="G384" s="37"/>
      <c r="H384" s="38"/>
      <c r="I384" s="38"/>
      <c r="J384" s="38"/>
      <c r="K384" s="38"/>
      <c r="L384" s="38"/>
      <c r="M384" s="37"/>
      <c r="N384" s="37"/>
      <c r="O384" s="37"/>
      <c r="P384" s="37"/>
      <c r="Q384" s="37"/>
    </row>
    <row r="385" spans="1:17" ht="18" hidden="1">
      <c r="A385" s="36"/>
      <c r="B385" s="11"/>
      <c r="C385" s="37"/>
      <c r="D385" s="37"/>
      <c r="E385" s="37"/>
      <c r="F385" s="37"/>
      <c r="G385" s="37"/>
      <c r="H385" s="38"/>
      <c r="I385" s="38"/>
      <c r="J385" s="38"/>
      <c r="K385" s="38"/>
      <c r="L385" s="38"/>
      <c r="M385" s="37"/>
      <c r="N385" s="37"/>
      <c r="O385" s="37"/>
      <c r="P385" s="37"/>
      <c r="Q385" s="37"/>
    </row>
    <row r="386" spans="1:17" s="3" customFormat="1" ht="18" hidden="1">
      <c r="A386" s="36"/>
      <c r="B386" s="11"/>
      <c r="C386" s="37"/>
      <c r="D386" s="37"/>
      <c r="E386" s="37"/>
      <c r="F386" s="37"/>
      <c r="G386" s="37"/>
      <c r="H386" s="38"/>
      <c r="I386" s="38"/>
      <c r="J386" s="38"/>
      <c r="K386" s="38"/>
      <c r="L386" s="38"/>
      <c r="M386" s="37"/>
      <c r="N386" s="37"/>
      <c r="O386" s="37"/>
      <c r="P386" s="37"/>
      <c r="Q386" s="37"/>
    </row>
    <row r="387" spans="1:17" ht="7.5" customHeight="1" hidden="1">
      <c r="A387" s="36"/>
      <c r="B387" s="11"/>
      <c r="C387" s="37"/>
      <c r="D387" s="37"/>
      <c r="E387" s="37"/>
      <c r="F387" s="37"/>
      <c r="G387" s="37"/>
      <c r="H387" s="38"/>
      <c r="I387" s="38"/>
      <c r="J387" s="38"/>
      <c r="K387" s="38"/>
      <c r="L387" s="38"/>
      <c r="M387" s="37"/>
      <c r="N387" s="37"/>
      <c r="O387" s="37"/>
      <c r="P387" s="37"/>
      <c r="Q387" s="37"/>
    </row>
    <row r="388" spans="1:17" ht="18" hidden="1">
      <c r="A388" s="36"/>
      <c r="B388" s="40"/>
      <c r="C388" s="37"/>
      <c r="D388" s="37"/>
      <c r="E388" s="37"/>
      <c r="F388" s="37"/>
      <c r="G388" s="37"/>
      <c r="H388" s="38"/>
      <c r="I388" s="38"/>
      <c r="J388" s="38"/>
      <c r="K388" s="38"/>
      <c r="L388" s="38"/>
      <c r="M388" s="37"/>
      <c r="N388" s="37"/>
      <c r="O388" s="37"/>
      <c r="P388" s="37"/>
      <c r="Q388" s="37"/>
    </row>
    <row r="389" spans="1:17" ht="12.75" customHeight="1" hidden="1">
      <c r="A389" s="86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8"/>
    </row>
    <row r="390" spans="1:17" ht="11.25" customHeight="1" hidden="1">
      <c r="A390" s="36"/>
      <c r="B390" s="11"/>
      <c r="C390" s="37"/>
      <c r="D390" s="37"/>
      <c r="E390" s="37"/>
      <c r="F390" s="37"/>
      <c r="G390" s="37"/>
      <c r="H390" s="38"/>
      <c r="I390" s="38"/>
      <c r="J390" s="38"/>
      <c r="K390" s="38"/>
      <c r="L390" s="38"/>
      <c r="M390" s="69"/>
      <c r="N390" s="37"/>
      <c r="O390" s="37"/>
      <c r="P390" s="37"/>
      <c r="Q390" s="37"/>
    </row>
    <row r="391" spans="1:17" ht="18" hidden="1">
      <c r="A391" s="36"/>
      <c r="B391" s="11"/>
      <c r="C391" s="37"/>
      <c r="D391" s="37"/>
      <c r="E391" s="37"/>
      <c r="F391" s="37"/>
      <c r="G391" s="37"/>
      <c r="H391" s="38"/>
      <c r="I391" s="38"/>
      <c r="J391" s="38"/>
      <c r="K391" s="38"/>
      <c r="L391" s="38"/>
      <c r="M391" s="37"/>
      <c r="N391" s="37"/>
      <c r="O391" s="37"/>
      <c r="P391" s="37"/>
      <c r="Q391" s="37"/>
    </row>
    <row r="392" spans="1:17" ht="18" hidden="1">
      <c r="A392" s="36"/>
      <c r="B392" s="40"/>
      <c r="C392" s="37"/>
      <c r="D392" s="37"/>
      <c r="E392" s="37"/>
      <c r="F392" s="37"/>
      <c r="G392" s="37"/>
      <c r="H392" s="38"/>
      <c r="I392" s="38"/>
      <c r="J392" s="38"/>
      <c r="K392" s="38"/>
      <c r="L392" s="38"/>
      <c r="M392" s="37"/>
      <c r="N392" s="37"/>
      <c r="O392" s="37"/>
      <c r="P392" s="37"/>
      <c r="Q392" s="37"/>
    </row>
    <row r="393" spans="1:17" ht="18" hidden="1">
      <c r="A393" s="86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8"/>
    </row>
    <row r="394" spans="1:17" ht="18" hidden="1">
      <c r="A394" s="36"/>
      <c r="B394" s="11"/>
      <c r="C394" s="37"/>
      <c r="D394" s="37"/>
      <c r="E394" s="37"/>
      <c r="F394" s="37"/>
      <c r="G394" s="37"/>
      <c r="H394" s="38"/>
      <c r="I394" s="38"/>
      <c r="J394" s="38"/>
      <c r="K394" s="38"/>
      <c r="L394" s="38"/>
      <c r="M394" s="37"/>
      <c r="N394" s="37"/>
      <c r="O394" s="37"/>
      <c r="P394" s="37"/>
      <c r="Q394" s="37"/>
    </row>
    <row r="395" spans="1:17" ht="18" hidden="1">
      <c r="A395" s="36"/>
      <c r="B395" s="11"/>
      <c r="C395" s="37"/>
      <c r="D395" s="37"/>
      <c r="E395" s="37"/>
      <c r="F395" s="37"/>
      <c r="G395" s="37"/>
      <c r="H395" s="38"/>
      <c r="I395" s="38"/>
      <c r="J395" s="38"/>
      <c r="K395" s="38"/>
      <c r="L395" s="38"/>
      <c r="M395" s="37"/>
      <c r="N395" s="37"/>
      <c r="O395" s="37"/>
      <c r="P395" s="37"/>
      <c r="Q395" s="37"/>
    </row>
    <row r="396" spans="1:17" ht="18" hidden="1">
      <c r="A396" s="36"/>
      <c r="B396" s="11"/>
      <c r="C396" s="37"/>
      <c r="D396" s="37"/>
      <c r="E396" s="37"/>
      <c r="F396" s="37"/>
      <c r="G396" s="37"/>
      <c r="H396" s="38"/>
      <c r="I396" s="38"/>
      <c r="J396" s="38"/>
      <c r="K396" s="38"/>
      <c r="L396" s="38"/>
      <c r="M396" s="37"/>
      <c r="N396" s="37"/>
      <c r="O396" s="37"/>
      <c r="P396" s="37"/>
      <c r="Q396" s="37"/>
    </row>
    <row r="397" spans="1:17" ht="18" hidden="1">
      <c r="A397" s="36"/>
      <c r="B397" s="11"/>
      <c r="C397" s="37"/>
      <c r="D397" s="37"/>
      <c r="E397" s="37"/>
      <c r="F397" s="37"/>
      <c r="G397" s="37"/>
      <c r="H397" s="38"/>
      <c r="I397" s="38"/>
      <c r="J397" s="38"/>
      <c r="K397" s="38"/>
      <c r="L397" s="38"/>
      <c r="M397" s="37"/>
      <c r="N397" s="37"/>
      <c r="O397" s="37"/>
      <c r="P397" s="37"/>
      <c r="Q397" s="37"/>
    </row>
    <row r="398" spans="1:17" ht="18" hidden="1">
      <c r="A398" s="36"/>
      <c r="B398" s="11"/>
      <c r="C398" s="37"/>
      <c r="D398" s="37"/>
      <c r="E398" s="37"/>
      <c r="F398" s="37"/>
      <c r="G398" s="37"/>
      <c r="H398" s="38"/>
      <c r="I398" s="38"/>
      <c r="J398" s="38"/>
      <c r="K398" s="38"/>
      <c r="L398" s="38"/>
      <c r="M398" s="37"/>
      <c r="N398" s="37"/>
      <c r="O398" s="37"/>
      <c r="P398" s="37"/>
      <c r="Q398" s="37"/>
    </row>
    <row r="399" spans="1:17" ht="18" hidden="1">
      <c r="A399" s="36"/>
      <c r="B399" s="11"/>
      <c r="C399" s="37"/>
      <c r="D399" s="37"/>
      <c r="E399" s="37"/>
      <c r="F399" s="37"/>
      <c r="G399" s="37"/>
      <c r="H399" s="38"/>
      <c r="I399" s="38"/>
      <c r="J399" s="38"/>
      <c r="K399" s="38"/>
      <c r="L399" s="38"/>
      <c r="M399" s="37"/>
      <c r="N399" s="37"/>
      <c r="O399" s="37"/>
      <c r="P399" s="37"/>
      <c r="Q399" s="37"/>
    </row>
    <row r="400" spans="1:17" ht="18" hidden="1">
      <c r="A400" s="36"/>
      <c r="B400" s="40"/>
      <c r="C400" s="37"/>
      <c r="D400" s="37"/>
      <c r="E400" s="37"/>
      <c r="F400" s="37"/>
      <c r="G400" s="37"/>
      <c r="H400" s="38"/>
      <c r="I400" s="38"/>
      <c r="J400" s="38"/>
      <c r="K400" s="38"/>
      <c r="L400" s="38"/>
      <c r="M400" s="37"/>
      <c r="N400" s="37"/>
      <c r="O400" s="37"/>
      <c r="P400" s="37"/>
      <c r="Q400" s="37"/>
    </row>
    <row r="401" spans="1:17" ht="18" hidden="1">
      <c r="A401" s="89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1"/>
    </row>
    <row r="402" spans="1:17" ht="18" hidden="1">
      <c r="A402" s="36"/>
      <c r="B402" s="11"/>
      <c r="C402" s="37"/>
      <c r="D402" s="37"/>
      <c r="E402" s="37"/>
      <c r="F402" s="37"/>
      <c r="G402" s="37"/>
      <c r="H402" s="38"/>
      <c r="I402" s="38"/>
      <c r="J402" s="38"/>
      <c r="K402" s="38"/>
      <c r="L402" s="38"/>
      <c r="M402" s="37"/>
      <c r="N402" s="37"/>
      <c r="O402" s="37"/>
      <c r="P402" s="37"/>
      <c r="Q402" s="37"/>
    </row>
    <row r="403" spans="1:17" ht="15.75" customHeight="1" hidden="1">
      <c r="A403" s="36"/>
      <c r="B403" s="11"/>
      <c r="C403" s="37"/>
      <c r="D403" s="37"/>
      <c r="E403" s="37"/>
      <c r="F403" s="37"/>
      <c r="G403" s="37"/>
      <c r="H403" s="38"/>
      <c r="I403" s="38"/>
      <c r="J403" s="38"/>
      <c r="K403" s="38"/>
      <c r="L403" s="38"/>
      <c r="M403" s="69"/>
      <c r="N403" s="37"/>
      <c r="O403" s="37"/>
      <c r="P403" s="37"/>
      <c r="Q403" s="37"/>
    </row>
    <row r="404" spans="1:17" ht="18" hidden="1">
      <c r="A404" s="36"/>
      <c r="B404" s="40"/>
      <c r="C404" s="37"/>
      <c r="D404" s="37"/>
      <c r="E404" s="37"/>
      <c r="F404" s="37"/>
      <c r="G404" s="37"/>
      <c r="H404" s="38"/>
      <c r="I404" s="38"/>
      <c r="J404" s="38"/>
      <c r="K404" s="38"/>
      <c r="L404" s="38"/>
      <c r="M404" s="37"/>
      <c r="N404" s="37"/>
      <c r="O404" s="37"/>
      <c r="P404" s="37"/>
      <c r="Q404" s="37"/>
    </row>
    <row r="405" spans="1:17" ht="11.25" customHeight="1" hidden="1">
      <c r="A405" s="36"/>
      <c r="B405" s="40"/>
      <c r="C405" s="37"/>
      <c r="D405" s="37"/>
      <c r="E405" s="37"/>
      <c r="F405" s="37"/>
      <c r="G405" s="37"/>
      <c r="H405" s="38"/>
      <c r="I405" s="38"/>
      <c r="J405" s="38"/>
      <c r="K405" s="38"/>
      <c r="L405" s="38"/>
      <c r="M405" s="38"/>
      <c r="N405" s="38"/>
      <c r="O405" s="38"/>
      <c r="P405" s="38"/>
      <c r="Q405" s="38"/>
    </row>
    <row r="406" spans="1:17" ht="29.25" customHeight="1" hidden="1">
      <c r="A406" s="92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4"/>
    </row>
    <row r="407" spans="1:17" ht="12.75" customHeight="1" hidden="1">
      <c r="A407" s="86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8"/>
    </row>
    <row r="408" spans="1:17" ht="18" hidden="1">
      <c r="A408" s="36"/>
      <c r="B408" s="11"/>
      <c r="C408" s="37"/>
      <c r="D408" s="37"/>
      <c r="E408" s="37"/>
      <c r="F408" s="37"/>
      <c r="G408" s="37"/>
      <c r="H408" s="38"/>
      <c r="I408" s="38"/>
      <c r="J408" s="38"/>
      <c r="K408" s="38"/>
      <c r="L408" s="38"/>
      <c r="M408" s="37"/>
      <c r="N408" s="37"/>
      <c r="O408" s="37"/>
      <c r="P408" s="37"/>
      <c r="Q408" s="37"/>
    </row>
    <row r="409" spans="1:17" ht="18" hidden="1">
      <c r="A409" s="36"/>
      <c r="B409" s="11"/>
      <c r="C409" s="37"/>
      <c r="D409" s="37"/>
      <c r="E409" s="37"/>
      <c r="F409" s="37"/>
      <c r="G409" s="37"/>
      <c r="H409" s="38"/>
      <c r="I409" s="38"/>
      <c r="J409" s="38"/>
      <c r="K409" s="38"/>
      <c r="L409" s="38"/>
      <c r="M409" s="37"/>
      <c r="N409" s="37"/>
      <c r="O409" s="37"/>
      <c r="P409" s="37"/>
      <c r="Q409" s="37"/>
    </row>
    <row r="410" spans="1:17" ht="18" hidden="1">
      <c r="A410" s="36"/>
      <c r="B410" s="11"/>
      <c r="C410" s="37"/>
      <c r="D410" s="37"/>
      <c r="E410" s="37"/>
      <c r="F410" s="37"/>
      <c r="G410" s="37"/>
      <c r="H410" s="38"/>
      <c r="I410" s="38"/>
      <c r="J410" s="38"/>
      <c r="K410" s="38"/>
      <c r="L410" s="38"/>
      <c r="M410" s="37"/>
      <c r="N410" s="37"/>
      <c r="O410" s="37"/>
      <c r="P410" s="37"/>
      <c r="Q410" s="37"/>
    </row>
    <row r="411" spans="1:17" ht="18" hidden="1">
      <c r="A411" s="36"/>
      <c r="B411" s="11"/>
      <c r="C411" s="37"/>
      <c r="D411" s="37"/>
      <c r="E411" s="37"/>
      <c r="F411" s="37"/>
      <c r="G411" s="37"/>
      <c r="H411" s="38"/>
      <c r="I411" s="38"/>
      <c r="J411" s="38"/>
      <c r="K411" s="38"/>
      <c r="L411" s="38"/>
      <c r="M411" s="37"/>
      <c r="N411" s="37"/>
      <c r="O411" s="37"/>
      <c r="P411" s="37"/>
      <c r="Q411" s="37"/>
    </row>
    <row r="412" spans="1:17" ht="18" hidden="1">
      <c r="A412" s="36"/>
      <c r="B412" s="11"/>
      <c r="C412" s="37"/>
      <c r="D412" s="37"/>
      <c r="E412" s="37"/>
      <c r="F412" s="37"/>
      <c r="G412" s="37"/>
      <c r="H412" s="38"/>
      <c r="I412" s="38"/>
      <c r="J412" s="38"/>
      <c r="K412" s="38"/>
      <c r="L412" s="38"/>
      <c r="M412" s="37"/>
      <c r="N412" s="37"/>
      <c r="O412" s="37"/>
      <c r="P412" s="37"/>
      <c r="Q412" s="37"/>
    </row>
    <row r="413" spans="1:17" ht="4.5" customHeight="1" hidden="1">
      <c r="A413" s="36"/>
      <c r="B413" s="11"/>
      <c r="C413" s="37"/>
      <c r="D413" s="37"/>
      <c r="E413" s="37"/>
      <c r="F413" s="37"/>
      <c r="G413" s="37"/>
      <c r="H413" s="38"/>
      <c r="I413" s="38"/>
      <c r="J413" s="38"/>
      <c r="K413" s="38"/>
      <c r="L413" s="38"/>
      <c r="M413" s="37"/>
      <c r="N413" s="37"/>
      <c r="O413" s="37"/>
      <c r="P413" s="37"/>
      <c r="Q413" s="37"/>
    </row>
    <row r="414" spans="1:17" ht="18" hidden="1">
      <c r="A414" s="36"/>
      <c r="B414" s="40"/>
      <c r="C414" s="37"/>
      <c r="D414" s="37"/>
      <c r="E414" s="37"/>
      <c r="F414" s="37"/>
      <c r="G414" s="37"/>
      <c r="H414" s="38"/>
      <c r="I414" s="38"/>
      <c r="J414" s="38"/>
      <c r="K414" s="38"/>
      <c r="L414" s="38"/>
      <c r="M414" s="37"/>
      <c r="N414" s="37"/>
      <c r="O414" s="37"/>
      <c r="P414" s="37"/>
      <c r="Q414" s="37"/>
    </row>
    <row r="415" spans="1:17" ht="12.75" customHeight="1" hidden="1">
      <c r="A415" s="86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8"/>
    </row>
    <row r="416" spans="1:17" ht="18" hidden="1">
      <c r="A416" s="36"/>
      <c r="B416" s="11"/>
      <c r="C416" s="37"/>
      <c r="D416" s="37"/>
      <c r="E416" s="37"/>
      <c r="F416" s="37"/>
      <c r="G416" s="37"/>
      <c r="H416" s="38"/>
      <c r="I416" s="38"/>
      <c r="J416" s="38"/>
      <c r="K416" s="38"/>
      <c r="L416" s="38"/>
      <c r="M416" s="37"/>
      <c r="N416" s="37"/>
      <c r="O416" s="37"/>
      <c r="P416" s="37"/>
      <c r="Q416" s="37"/>
    </row>
    <row r="417" spans="1:17" ht="18" hidden="1">
      <c r="A417" s="36"/>
      <c r="B417" s="40"/>
      <c r="C417" s="37"/>
      <c r="D417" s="37"/>
      <c r="E417" s="37"/>
      <c r="F417" s="37"/>
      <c r="G417" s="37"/>
      <c r="H417" s="38"/>
      <c r="I417" s="38"/>
      <c r="J417" s="38"/>
      <c r="K417" s="38"/>
      <c r="L417" s="38"/>
      <c r="M417" s="37"/>
      <c r="N417" s="37"/>
      <c r="O417" s="37"/>
      <c r="P417" s="37"/>
      <c r="Q417" s="37"/>
    </row>
    <row r="418" spans="1:17" ht="18" hidden="1">
      <c r="A418" s="86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8"/>
    </row>
    <row r="419" spans="1:17" ht="18" hidden="1">
      <c r="A419" s="36"/>
      <c r="B419" s="11"/>
      <c r="C419" s="37"/>
      <c r="D419" s="37"/>
      <c r="E419" s="37"/>
      <c r="F419" s="37"/>
      <c r="G419" s="37"/>
      <c r="H419" s="38"/>
      <c r="I419" s="38"/>
      <c r="J419" s="38"/>
      <c r="K419" s="38"/>
      <c r="L419" s="38"/>
      <c r="M419" s="37"/>
      <c r="N419" s="37"/>
      <c r="O419" s="37"/>
      <c r="P419" s="37"/>
      <c r="Q419" s="37"/>
    </row>
    <row r="420" spans="1:17" ht="18" hidden="1">
      <c r="A420" s="36"/>
      <c r="B420" s="11"/>
      <c r="C420" s="37"/>
      <c r="D420" s="37"/>
      <c r="E420" s="37"/>
      <c r="F420" s="37"/>
      <c r="G420" s="37"/>
      <c r="H420" s="38"/>
      <c r="I420" s="38"/>
      <c r="J420" s="38"/>
      <c r="K420" s="38"/>
      <c r="L420" s="38"/>
      <c r="M420" s="37"/>
      <c r="N420" s="37"/>
      <c r="O420" s="37"/>
      <c r="P420" s="37"/>
      <c r="Q420" s="37"/>
    </row>
    <row r="421" spans="1:17" ht="18" hidden="1">
      <c r="A421" s="36"/>
      <c r="B421" s="11"/>
      <c r="C421" s="37"/>
      <c r="D421" s="37"/>
      <c r="E421" s="37"/>
      <c r="F421" s="37"/>
      <c r="G421" s="37"/>
      <c r="H421" s="38"/>
      <c r="I421" s="38"/>
      <c r="J421" s="38"/>
      <c r="K421" s="38"/>
      <c r="L421" s="38"/>
      <c r="M421" s="37"/>
      <c r="N421" s="37"/>
      <c r="O421" s="37"/>
      <c r="P421" s="37"/>
      <c r="Q421" s="37"/>
    </row>
    <row r="422" spans="1:17" ht="18" hidden="1">
      <c r="A422" s="36"/>
      <c r="B422" s="11"/>
      <c r="C422" s="37"/>
      <c r="D422" s="37"/>
      <c r="E422" s="37"/>
      <c r="F422" s="37"/>
      <c r="G422" s="37"/>
      <c r="H422" s="38"/>
      <c r="I422" s="38"/>
      <c r="J422" s="38"/>
      <c r="K422" s="38"/>
      <c r="L422" s="38"/>
      <c r="M422" s="37"/>
      <c r="N422" s="37"/>
      <c r="O422" s="37"/>
      <c r="P422" s="37"/>
      <c r="Q422" s="37"/>
    </row>
    <row r="423" spans="1:17" ht="18" hidden="1">
      <c r="A423" s="36"/>
      <c r="B423" s="11"/>
      <c r="C423" s="37"/>
      <c r="D423" s="37"/>
      <c r="E423" s="37"/>
      <c r="F423" s="37"/>
      <c r="G423" s="37"/>
      <c r="H423" s="38"/>
      <c r="I423" s="38"/>
      <c r="J423" s="38"/>
      <c r="K423" s="38"/>
      <c r="L423" s="38"/>
      <c r="M423" s="37"/>
      <c r="N423" s="37"/>
      <c r="O423" s="37"/>
      <c r="P423" s="37"/>
      <c r="Q423" s="37"/>
    </row>
    <row r="424" spans="1:17" ht="18" hidden="1">
      <c r="A424" s="36"/>
      <c r="B424" s="11"/>
      <c r="C424" s="37"/>
      <c r="D424" s="37"/>
      <c r="E424" s="37"/>
      <c r="F424" s="37"/>
      <c r="G424" s="37"/>
      <c r="H424" s="38"/>
      <c r="I424" s="38"/>
      <c r="J424" s="38"/>
      <c r="K424" s="38"/>
      <c r="L424" s="38"/>
      <c r="M424" s="37"/>
      <c r="N424" s="37"/>
      <c r="O424" s="37"/>
      <c r="P424" s="37"/>
      <c r="Q424" s="37"/>
    </row>
    <row r="425" spans="1:17" ht="18" hidden="1">
      <c r="A425" s="36"/>
      <c r="B425" s="11"/>
      <c r="C425" s="37"/>
      <c r="D425" s="37"/>
      <c r="E425" s="37"/>
      <c r="F425" s="37"/>
      <c r="G425" s="37"/>
      <c r="H425" s="38"/>
      <c r="I425" s="38"/>
      <c r="J425" s="38"/>
      <c r="K425" s="38"/>
      <c r="L425" s="38"/>
      <c r="M425" s="37"/>
      <c r="N425" s="37"/>
      <c r="O425" s="37"/>
      <c r="P425" s="37"/>
      <c r="Q425" s="37"/>
    </row>
    <row r="426" spans="1:17" ht="18" hidden="1">
      <c r="A426" s="36"/>
      <c r="B426" s="40"/>
      <c r="C426" s="37"/>
      <c r="D426" s="37"/>
      <c r="E426" s="37"/>
      <c r="F426" s="37"/>
      <c r="G426" s="37"/>
      <c r="H426" s="38"/>
      <c r="I426" s="38"/>
      <c r="J426" s="38"/>
      <c r="K426" s="38"/>
      <c r="L426" s="38"/>
      <c r="M426" s="37"/>
      <c r="N426" s="37"/>
      <c r="O426" s="37"/>
      <c r="P426" s="37"/>
      <c r="Q426" s="37"/>
    </row>
    <row r="427" spans="1:17" ht="12.75" customHeight="1" hidden="1">
      <c r="A427" s="86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8"/>
    </row>
    <row r="428" spans="1:17" ht="18" hidden="1">
      <c r="A428" s="36"/>
      <c r="B428" s="11"/>
      <c r="C428" s="37"/>
      <c r="D428" s="37"/>
      <c r="E428" s="37"/>
      <c r="F428" s="37"/>
      <c r="G428" s="37"/>
      <c r="H428" s="38"/>
      <c r="I428" s="38"/>
      <c r="J428" s="38"/>
      <c r="K428" s="38"/>
      <c r="L428" s="38"/>
      <c r="M428" s="37"/>
      <c r="N428" s="37"/>
      <c r="O428" s="37"/>
      <c r="P428" s="37"/>
      <c r="Q428" s="37"/>
    </row>
    <row r="429" spans="1:17" ht="18" hidden="1">
      <c r="A429" s="36"/>
      <c r="B429" s="11"/>
      <c r="C429" s="37"/>
      <c r="D429" s="37"/>
      <c r="E429" s="37"/>
      <c r="F429" s="37"/>
      <c r="G429" s="37"/>
      <c r="H429" s="38"/>
      <c r="I429" s="38"/>
      <c r="J429" s="38"/>
      <c r="K429" s="38"/>
      <c r="L429" s="38"/>
      <c r="M429" s="37"/>
      <c r="N429" s="37"/>
      <c r="O429" s="37"/>
      <c r="P429" s="37"/>
      <c r="Q429" s="37"/>
    </row>
    <row r="430" spans="1:17" ht="18" hidden="1">
      <c r="A430" s="36"/>
      <c r="B430" s="40"/>
      <c r="C430" s="37"/>
      <c r="D430" s="37"/>
      <c r="E430" s="37"/>
      <c r="F430" s="37"/>
      <c r="G430" s="37"/>
      <c r="H430" s="38"/>
      <c r="I430" s="38"/>
      <c r="J430" s="38"/>
      <c r="K430" s="38"/>
      <c r="L430" s="38"/>
      <c r="M430" s="37"/>
      <c r="N430" s="37"/>
      <c r="O430" s="37"/>
      <c r="P430" s="37"/>
      <c r="Q430" s="37"/>
    </row>
    <row r="431" spans="1:17" ht="18" hidden="1">
      <c r="A431" s="86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8"/>
    </row>
    <row r="432" spans="1:17" ht="18" hidden="1">
      <c r="A432" s="36"/>
      <c r="B432" s="11"/>
      <c r="C432" s="37"/>
      <c r="D432" s="37"/>
      <c r="E432" s="37"/>
      <c r="F432" s="37"/>
      <c r="G432" s="37"/>
      <c r="H432" s="38"/>
      <c r="I432" s="38"/>
      <c r="J432" s="38"/>
      <c r="K432" s="38"/>
      <c r="L432" s="38"/>
      <c r="M432" s="37"/>
      <c r="N432" s="37"/>
      <c r="O432" s="37"/>
      <c r="P432" s="37"/>
      <c r="Q432" s="37"/>
    </row>
    <row r="433" spans="1:17" ht="18" hidden="1">
      <c r="A433" s="36"/>
      <c r="B433" s="11"/>
      <c r="C433" s="37"/>
      <c r="D433" s="37"/>
      <c r="E433" s="37"/>
      <c r="F433" s="37"/>
      <c r="G433" s="37"/>
      <c r="H433" s="38"/>
      <c r="I433" s="38"/>
      <c r="J433" s="38"/>
      <c r="K433" s="38"/>
      <c r="L433" s="38"/>
      <c r="M433" s="37"/>
      <c r="N433" s="37"/>
      <c r="O433" s="37"/>
      <c r="P433" s="37"/>
      <c r="Q433" s="37"/>
    </row>
    <row r="434" spans="1:17" ht="18" hidden="1">
      <c r="A434" s="36"/>
      <c r="B434" s="11"/>
      <c r="C434" s="37"/>
      <c r="D434" s="37"/>
      <c r="E434" s="37"/>
      <c r="F434" s="37"/>
      <c r="G434" s="37"/>
      <c r="H434" s="38"/>
      <c r="I434" s="38"/>
      <c r="J434" s="38"/>
      <c r="K434" s="38"/>
      <c r="L434" s="38"/>
      <c r="M434" s="37"/>
      <c r="N434" s="37"/>
      <c r="O434" s="37"/>
      <c r="P434" s="37"/>
      <c r="Q434" s="37"/>
    </row>
    <row r="435" spans="1:17" ht="2.25" customHeight="1" hidden="1">
      <c r="A435" s="36"/>
      <c r="B435" s="11"/>
      <c r="C435" s="37"/>
      <c r="D435" s="37"/>
      <c r="E435" s="37"/>
      <c r="F435" s="37"/>
      <c r="G435" s="37"/>
      <c r="H435" s="38"/>
      <c r="I435" s="38"/>
      <c r="J435" s="38"/>
      <c r="K435" s="38"/>
      <c r="L435" s="38"/>
      <c r="M435" s="37"/>
      <c r="N435" s="37"/>
      <c r="O435" s="37"/>
      <c r="P435" s="37"/>
      <c r="Q435" s="37"/>
    </row>
    <row r="436" spans="1:17" ht="18" hidden="1">
      <c r="A436" s="36"/>
      <c r="B436" s="11"/>
      <c r="C436" s="37"/>
      <c r="D436" s="37"/>
      <c r="E436" s="37"/>
      <c r="F436" s="37"/>
      <c r="G436" s="37"/>
      <c r="H436" s="38"/>
      <c r="I436" s="38"/>
      <c r="J436" s="38"/>
      <c r="K436" s="38"/>
      <c r="L436" s="38"/>
      <c r="M436" s="37"/>
      <c r="N436" s="37"/>
      <c r="O436" s="37"/>
      <c r="P436" s="37"/>
      <c r="Q436" s="37"/>
    </row>
    <row r="437" spans="1:17" ht="18" hidden="1">
      <c r="A437" s="36"/>
      <c r="B437" s="11"/>
      <c r="C437" s="37"/>
      <c r="D437" s="37"/>
      <c r="E437" s="37"/>
      <c r="F437" s="37"/>
      <c r="G437" s="37"/>
      <c r="H437" s="38"/>
      <c r="I437" s="38"/>
      <c r="J437" s="38"/>
      <c r="K437" s="38"/>
      <c r="L437" s="38"/>
      <c r="M437" s="37"/>
      <c r="N437" s="37"/>
      <c r="O437" s="37"/>
      <c r="P437" s="37"/>
      <c r="Q437" s="37"/>
    </row>
    <row r="438" spans="1:17" ht="18" hidden="1">
      <c r="A438" s="36"/>
      <c r="B438" s="40"/>
      <c r="C438" s="37"/>
      <c r="D438" s="37"/>
      <c r="E438" s="37"/>
      <c r="F438" s="37"/>
      <c r="G438" s="37"/>
      <c r="H438" s="38"/>
      <c r="I438" s="38"/>
      <c r="J438" s="38"/>
      <c r="K438" s="38"/>
      <c r="L438" s="38"/>
      <c r="M438" s="37"/>
      <c r="N438" s="37"/>
      <c r="O438" s="37"/>
      <c r="P438" s="37"/>
      <c r="Q438" s="37"/>
    </row>
    <row r="439" spans="1:17" ht="18" hidden="1">
      <c r="A439" s="89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1"/>
    </row>
    <row r="440" spans="1:17" ht="18" hidden="1">
      <c r="A440" s="36"/>
      <c r="B440" s="11"/>
      <c r="C440" s="37"/>
      <c r="D440" s="37"/>
      <c r="E440" s="37"/>
      <c r="F440" s="37"/>
      <c r="G440" s="37"/>
      <c r="H440" s="38"/>
      <c r="I440" s="38"/>
      <c r="J440" s="38"/>
      <c r="K440" s="38"/>
      <c r="L440" s="38"/>
      <c r="M440" s="37"/>
      <c r="N440" s="37"/>
      <c r="O440" s="37"/>
      <c r="P440" s="37"/>
      <c r="Q440" s="37"/>
    </row>
    <row r="441" spans="1:17" ht="18" hidden="1">
      <c r="A441" s="36"/>
      <c r="B441" s="11"/>
      <c r="C441" s="37"/>
      <c r="D441" s="37"/>
      <c r="E441" s="37"/>
      <c r="F441" s="37"/>
      <c r="G441" s="37"/>
      <c r="H441" s="38"/>
      <c r="I441" s="38"/>
      <c r="J441" s="38"/>
      <c r="K441" s="38"/>
      <c r="L441" s="38"/>
      <c r="M441" s="37"/>
      <c r="N441" s="37"/>
      <c r="O441" s="37"/>
      <c r="P441" s="37"/>
      <c r="Q441" s="37"/>
    </row>
    <row r="442" spans="1:17" ht="18" hidden="1">
      <c r="A442" s="36"/>
      <c r="B442" s="40"/>
      <c r="C442" s="37"/>
      <c r="D442" s="37"/>
      <c r="E442" s="37"/>
      <c r="F442" s="37"/>
      <c r="G442" s="37"/>
      <c r="H442" s="38"/>
      <c r="I442" s="38"/>
      <c r="J442" s="38"/>
      <c r="K442" s="38"/>
      <c r="L442" s="38"/>
      <c r="M442" s="37"/>
      <c r="N442" s="37"/>
      <c r="O442" s="37"/>
      <c r="P442" s="37"/>
      <c r="Q442" s="37"/>
    </row>
    <row r="443" spans="1:17" ht="18" hidden="1">
      <c r="A443" s="36"/>
      <c r="B443" s="40"/>
      <c r="C443" s="37"/>
      <c r="D443" s="37"/>
      <c r="E443" s="37"/>
      <c r="F443" s="37"/>
      <c r="G443" s="37"/>
      <c r="H443" s="38"/>
      <c r="I443" s="38"/>
      <c r="J443" s="38"/>
      <c r="K443" s="38"/>
      <c r="L443" s="38"/>
      <c r="M443" s="38"/>
      <c r="N443" s="38"/>
      <c r="O443" s="38"/>
      <c r="P443" s="38"/>
      <c r="Q443" s="38"/>
    </row>
    <row r="444" spans="1:17" ht="29.25" customHeight="1" hidden="1">
      <c r="A444" s="92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4"/>
    </row>
    <row r="445" spans="1:17" ht="12.75" customHeight="1" hidden="1">
      <c r="A445" s="86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8"/>
    </row>
    <row r="446" spans="1:17" ht="18" hidden="1">
      <c r="A446" s="36"/>
      <c r="B446" s="11"/>
      <c r="C446" s="37"/>
      <c r="D446" s="37"/>
      <c r="E446" s="37"/>
      <c r="F446" s="37"/>
      <c r="G446" s="37"/>
      <c r="H446" s="38"/>
      <c r="I446" s="38"/>
      <c r="J446" s="38"/>
      <c r="K446" s="38"/>
      <c r="L446" s="38"/>
      <c r="M446" s="37"/>
      <c r="N446" s="37"/>
      <c r="O446" s="37"/>
      <c r="P446" s="37"/>
      <c r="Q446" s="37"/>
    </row>
    <row r="447" spans="1:17" ht="18" hidden="1">
      <c r="A447" s="36"/>
      <c r="B447" s="11"/>
      <c r="C447" s="37"/>
      <c r="D447" s="37"/>
      <c r="E447" s="37"/>
      <c r="F447" s="37"/>
      <c r="G447" s="37"/>
      <c r="H447" s="38"/>
      <c r="I447" s="38"/>
      <c r="J447" s="38"/>
      <c r="K447" s="38"/>
      <c r="L447" s="38"/>
      <c r="M447" s="37"/>
      <c r="N447" s="37"/>
      <c r="O447" s="37"/>
      <c r="P447" s="37"/>
      <c r="Q447" s="37"/>
    </row>
    <row r="448" spans="1:17" ht="18" hidden="1">
      <c r="A448" s="36"/>
      <c r="B448" s="11"/>
      <c r="C448" s="37"/>
      <c r="D448" s="37"/>
      <c r="E448" s="37"/>
      <c r="F448" s="37"/>
      <c r="G448" s="37"/>
      <c r="H448" s="38"/>
      <c r="I448" s="38"/>
      <c r="J448" s="38"/>
      <c r="K448" s="38"/>
      <c r="L448" s="38"/>
      <c r="M448" s="37"/>
      <c r="N448" s="37"/>
      <c r="O448" s="37"/>
      <c r="P448" s="37"/>
      <c r="Q448" s="37"/>
    </row>
    <row r="449" spans="1:17" ht="18" hidden="1">
      <c r="A449" s="36"/>
      <c r="B449" s="11"/>
      <c r="C449" s="37"/>
      <c r="D449" s="37"/>
      <c r="E449" s="37"/>
      <c r="F449" s="37"/>
      <c r="G449" s="37"/>
      <c r="H449" s="38"/>
      <c r="I449" s="38"/>
      <c r="J449" s="38"/>
      <c r="K449" s="38"/>
      <c r="L449" s="38"/>
      <c r="M449" s="37"/>
      <c r="N449" s="37"/>
      <c r="O449" s="37"/>
      <c r="P449" s="37"/>
      <c r="Q449" s="37"/>
    </row>
    <row r="450" spans="1:17" ht="18" hidden="1">
      <c r="A450" s="36"/>
      <c r="B450" s="11"/>
      <c r="C450" s="37"/>
      <c r="D450" s="37"/>
      <c r="E450" s="37"/>
      <c r="F450" s="37"/>
      <c r="G450" s="37"/>
      <c r="H450" s="38"/>
      <c r="I450" s="38"/>
      <c r="J450" s="38"/>
      <c r="K450" s="38"/>
      <c r="L450" s="38"/>
      <c r="M450" s="37"/>
      <c r="N450" s="37"/>
      <c r="O450" s="37"/>
      <c r="P450" s="37"/>
      <c r="Q450" s="37"/>
    </row>
    <row r="451" spans="1:17" ht="18" hidden="1">
      <c r="A451" s="36"/>
      <c r="B451" s="40"/>
      <c r="C451" s="37"/>
      <c r="D451" s="37"/>
      <c r="E451" s="37"/>
      <c r="F451" s="37"/>
      <c r="G451" s="37"/>
      <c r="H451" s="38"/>
      <c r="I451" s="38"/>
      <c r="J451" s="38"/>
      <c r="K451" s="38"/>
      <c r="L451" s="38"/>
      <c r="M451" s="37"/>
      <c r="N451" s="37"/>
      <c r="O451" s="37"/>
      <c r="P451" s="37"/>
      <c r="Q451" s="37"/>
    </row>
    <row r="452" spans="1:17" ht="12.75" customHeight="1" hidden="1">
      <c r="A452" s="86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8"/>
    </row>
    <row r="453" spans="1:17" ht="18" hidden="1">
      <c r="A453" s="36"/>
      <c r="B453" s="11"/>
      <c r="C453" s="37"/>
      <c r="D453" s="37"/>
      <c r="E453" s="37"/>
      <c r="F453" s="37"/>
      <c r="G453" s="37"/>
      <c r="H453" s="38"/>
      <c r="I453" s="38"/>
      <c r="J453" s="38"/>
      <c r="K453" s="38"/>
      <c r="L453" s="38"/>
      <c r="M453" s="37"/>
      <c r="N453" s="37"/>
      <c r="O453" s="37"/>
      <c r="P453" s="37"/>
      <c r="Q453" s="37"/>
    </row>
    <row r="454" spans="1:17" ht="18" hidden="1">
      <c r="A454" s="36"/>
      <c r="B454" s="40"/>
      <c r="C454" s="37"/>
      <c r="D454" s="37"/>
      <c r="E454" s="37"/>
      <c r="F454" s="37"/>
      <c r="G454" s="37"/>
      <c r="H454" s="38"/>
      <c r="I454" s="38"/>
      <c r="J454" s="38"/>
      <c r="K454" s="38"/>
      <c r="L454" s="38"/>
      <c r="M454" s="37"/>
      <c r="N454" s="37"/>
      <c r="O454" s="37"/>
      <c r="P454" s="37"/>
      <c r="Q454" s="37"/>
    </row>
    <row r="455" spans="1:17" ht="18" hidden="1">
      <c r="A455" s="86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8"/>
    </row>
    <row r="456" spans="1:17" ht="18" hidden="1">
      <c r="A456" s="36"/>
      <c r="B456" s="11"/>
      <c r="C456" s="37"/>
      <c r="D456" s="37"/>
      <c r="E456" s="37"/>
      <c r="F456" s="37"/>
      <c r="G456" s="37"/>
      <c r="H456" s="38"/>
      <c r="I456" s="38"/>
      <c r="J456" s="38"/>
      <c r="K456" s="38"/>
      <c r="L456" s="38"/>
      <c r="M456" s="37"/>
      <c r="N456" s="37"/>
      <c r="O456" s="37"/>
      <c r="P456" s="37"/>
      <c r="Q456" s="37"/>
    </row>
    <row r="457" spans="1:17" ht="18" hidden="1">
      <c r="A457" s="36"/>
      <c r="B457" s="11"/>
      <c r="C457" s="37"/>
      <c r="D457" s="37"/>
      <c r="E457" s="37"/>
      <c r="F457" s="37"/>
      <c r="G457" s="37"/>
      <c r="H457" s="38"/>
      <c r="I457" s="38"/>
      <c r="J457" s="38"/>
      <c r="K457" s="38"/>
      <c r="L457" s="38"/>
      <c r="M457" s="37"/>
      <c r="N457" s="37"/>
      <c r="O457" s="37"/>
      <c r="P457" s="37"/>
      <c r="Q457" s="37"/>
    </row>
    <row r="458" spans="1:17" ht="18" hidden="1">
      <c r="A458" s="36"/>
      <c r="B458" s="11"/>
      <c r="C458" s="37"/>
      <c r="D458" s="37"/>
      <c r="E458" s="37"/>
      <c r="F458" s="37"/>
      <c r="G458" s="37"/>
      <c r="H458" s="38"/>
      <c r="I458" s="38"/>
      <c r="J458" s="38"/>
      <c r="K458" s="38"/>
      <c r="L458" s="38"/>
      <c r="M458" s="37"/>
      <c r="N458" s="37"/>
      <c r="O458" s="37"/>
      <c r="P458" s="37"/>
      <c r="Q458" s="37"/>
    </row>
    <row r="459" spans="1:17" ht="18" hidden="1">
      <c r="A459" s="36"/>
      <c r="B459" s="11"/>
      <c r="C459" s="37"/>
      <c r="D459" s="37"/>
      <c r="E459" s="37"/>
      <c r="F459" s="37"/>
      <c r="G459" s="37"/>
      <c r="H459" s="38"/>
      <c r="I459" s="38"/>
      <c r="J459" s="38"/>
      <c r="K459" s="38"/>
      <c r="L459" s="38"/>
      <c r="M459" s="37"/>
      <c r="N459" s="37"/>
      <c r="O459" s="37"/>
      <c r="P459" s="37"/>
      <c r="Q459" s="37"/>
    </row>
    <row r="460" spans="1:17" ht="18" hidden="1">
      <c r="A460" s="36"/>
      <c r="B460" s="11"/>
      <c r="C460" s="37"/>
      <c r="D460" s="37"/>
      <c r="E460" s="37"/>
      <c r="F460" s="37"/>
      <c r="G460" s="37"/>
      <c r="H460" s="38"/>
      <c r="I460" s="38"/>
      <c r="J460" s="38"/>
      <c r="K460" s="38"/>
      <c r="L460" s="38"/>
      <c r="M460" s="37"/>
      <c r="N460" s="37"/>
      <c r="O460" s="37"/>
      <c r="P460" s="37"/>
      <c r="Q460" s="37"/>
    </row>
    <row r="461" spans="1:17" ht="3" customHeight="1" hidden="1">
      <c r="A461" s="36"/>
      <c r="B461" s="11"/>
      <c r="C461" s="37"/>
      <c r="D461" s="37"/>
      <c r="E461" s="37"/>
      <c r="F461" s="37"/>
      <c r="G461" s="37"/>
      <c r="H461" s="38"/>
      <c r="I461" s="38"/>
      <c r="J461" s="38"/>
      <c r="K461" s="38"/>
      <c r="L461" s="38"/>
      <c r="M461" s="37"/>
      <c r="N461" s="37"/>
      <c r="O461" s="37"/>
      <c r="P461" s="37"/>
      <c r="Q461" s="37"/>
    </row>
    <row r="462" spans="1:17" ht="18" hidden="1">
      <c r="A462" s="36"/>
      <c r="B462" s="11"/>
      <c r="C462" s="37"/>
      <c r="D462" s="37"/>
      <c r="E462" s="37"/>
      <c r="F462" s="37"/>
      <c r="G462" s="37"/>
      <c r="H462" s="38"/>
      <c r="I462" s="38"/>
      <c r="J462" s="38"/>
      <c r="K462" s="38"/>
      <c r="L462" s="38"/>
      <c r="M462" s="37"/>
      <c r="N462" s="37"/>
      <c r="O462" s="37"/>
      <c r="P462" s="37"/>
      <c r="Q462" s="37"/>
    </row>
    <row r="463" spans="1:17" ht="18" hidden="1">
      <c r="A463" s="36"/>
      <c r="B463" s="40"/>
      <c r="C463" s="37"/>
      <c r="D463" s="37"/>
      <c r="E463" s="37"/>
      <c r="F463" s="37"/>
      <c r="G463" s="37"/>
      <c r="H463" s="38"/>
      <c r="I463" s="38"/>
      <c r="J463" s="38"/>
      <c r="K463" s="38"/>
      <c r="L463" s="38"/>
      <c r="M463" s="37"/>
      <c r="N463" s="37"/>
      <c r="O463" s="37"/>
      <c r="P463" s="37"/>
      <c r="Q463" s="37"/>
    </row>
    <row r="464" spans="1:17" ht="12.75" customHeight="1" hidden="1">
      <c r="A464" s="86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8"/>
    </row>
    <row r="465" spans="1:17" ht="18" hidden="1">
      <c r="A465" s="36"/>
      <c r="B465" s="11"/>
      <c r="C465" s="37"/>
      <c r="D465" s="37"/>
      <c r="E465" s="37"/>
      <c r="F465" s="37"/>
      <c r="G465" s="37"/>
      <c r="H465" s="38"/>
      <c r="I465" s="38"/>
      <c r="J465" s="38"/>
      <c r="K465" s="38"/>
      <c r="L465" s="38"/>
      <c r="M465" s="37"/>
      <c r="N465" s="37"/>
      <c r="O465" s="37"/>
      <c r="P465" s="37"/>
      <c r="Q465" s="37"/>
    </row>
    <row r="466" spans="1:17" ht="18" hidden="1">
      <c r="A466" s="36"/>
      <c r="B466" s="11"/>
      <c r="C466" s="37"/>
      <c r="D466" s="37"/>
      <c r="E466" s="37"/>
      <c r="F466" s="37"/>
      <c r="G466" s="37"/>
      <c r="H466" s="38"/>
      <c r="I466" s="38"/>
      <c r="J466" s="38"/>
      <c r="K466" s="38"/>
      <c r="L466" s="38"/>
      <c r="M466" s="37"/>
      <c r="N466" s="37"/>
      <c r="O466" s="37"/>
      <c r="P466" s="37"/>
      <c r="Q466" s="37"/>
    </row>
    <row r="467" spans="1:17" ht="18" hidden="1">
      <c r="A467" s="36"/>
      <c r="B467" s="40"/>
      <c r="C467" s="37"/>
      <c r="D467" s="37"/>
      <c r="E467" s="37"/>
      <c r="F467" s="37"/>
      <c r="G467" s="37"/>
      <c r="H467" s="38"/>
      <c r="I467" s="38"/>
      <c r="J467" s="38"/>
      <c r="K467" s="38"/>
      <c r="L467" s="38"/>
      <c r="M467" s="37"/>
      <c r="N467" s="37"/>
      <c r="O467" s="37"/>
      <c r="P467" s="37"/>
      <c r="Q467" s="37"/>
    </row>
    <row r="468" spans="1:17" ht="18" hidden="1">
      <c r="A468" s="86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8"/>
    </row>
    <row r="469" spans="1:17" ht="18" hidden="1">
      <c r="A469" s="36"/>
      <c r="B469" s="11"/>
      <c r="C469" s="37"/>
      <c r="D469" s="37"/>
      <c r="E469" s="37"/>
      <c r="F469" s="37"/>
      <c r="G469" s="37"/>
      <c r="H469" s="38"/>
      <c r="I469" s="38"/>
      <c r="J469" s="38"/>
      <c r="K469" s="38"/>
      <c r="L469" s="38"/>
      <c r="M469" s="37"/>
      <c r="N469" s="37"/>
      <c r="O469" s="37"/>
      <c r="P469" s="37"/>
      <c r="Q469" s="37"/>
    </row>
    <row r="470" spans="1:17" ht="18" hidden="1">
      <c r="A470" s="36"/>
      <c r="B470" s="11"/>
      <c r="C470" s="37"/>
      <c r="D470" s="37"/>
      <c r="E470" s="37"/>
      <c r="F470" s="37"/>
      <c r="G470" s="37"/>
      <c r="H470" s="38"/>
      <c r="I470" s="38"/>
      <c r="J470" s="38"/>
      <c r="K470" s="38"/>
      <c r="L470" s="38"/>
      <c r="M470" s="37"/>
      <c r="N470" s="37"/>
      <c r="O470" s="37"/>
      <c r="P470" s="37"/>
      <c r="Q470" s="37"/>
    </row>
    <row r="471" spans="1:17" ht="18" hidden="1">
      <c r="A471" s="36"/>
      <c r="B471" s="11"/>
      <c r="C471" s="37"/>
      <c r="D471" s="37"/>
      <c r="E471" s="37"/>
      <c r="F471" s="37"/>
      <c r="G471" s="37"/>
      <c r="H471" s="38"/>
      <c r="I471" s="38"/>
      <c r="J471" s="38"/>
      <c r="K471" s="38"/>
      <c r="L471" s="38"/>
      <c r="M471" s="37"/>
      <c r="N471" s="37"/>
      <c r="O471" s="37"/>
      <c r="P471" s="37"/>
      <c r="Q471" s="37"/>
    </row>
    <row r="472" spans="1:17" ht="18" hidden="1">
      <c r="A472" s="36"/>
      <c r="B472" s="11"/>
      <c r="C472" s="37"/>
      <c r="D472" s="37"/>
      <c r="E472" s="37"/>
      <c r="F472" s="37"/>
      <c r="G472" s="37"/>
      <c r="H472" s="38"/>
      <c r="I472" s="38"/>
      <c r="J472" s="38"/>
      <c r="K472" s="38"/>
      <c r="L472" s="38"/>
      <c r="M472" s="37"/>
      <c r="N472" s="37"/>
      <c r="O472" s="37"/>
      <c r="P472" s="37"/>
      <c r="Q472" s="37"/>
    </row>
    <row r="473" spans="1:17" ht="18" hidden="1">
      <c r="A473" s="36"/>
      <c r="B473" s="11"/>
      <c r="C473" s="37"/>
      <c r="D473" s="37"/>
      <c r="E473" s="37"/>
      <c r="F473" s="37"/>
      <c r="G473" s="37"/>
      <c r="H473" s="38"/>
      <c r="I473" s="38"/>
      <c r="J473" s="38"/>
      <c r="K473" s="38"/>
      <c r="L473" s="38"/>
      <c r="M473" s="37"/>
      <c r="N473" s="37"/>
      <c r="O473" s="37"/>
      <c r="P473" s="37"/>
      <c r="Q473" s="37"/>
    </row>
    <row r="474" spans="1:17" ht="18" hidden="1">
      <c r="A474" s="36"/>
      <c r="B474" s="11"/>
      <c r="C474" s="37"/>
      <c r="D474" s="37"/>
      <c r="E474" s="37"/>
      <c r="F474" s="37"/>
      <c r="G474" s="37"/>
      <c r="H474" s="38"/>
      <c r="I474" s="38"/>
      <c r="J474" s="38"/>
      <c r="K474" s="38"/>
      <c r="L474" s="38"/>
      <c r="M474" s="37"/>
      <c r="N474" s="37"/>
      <c r="O474" s="37"/>
      <c r="P474" s="37"/>
      <c r="Q474" s="37"/>
    </row>
    <row r="475" spans="1:17" ht="18" hidden="1">
      <c r="A475" s="36"/>
      <c r="B475" s="40"/>
      <c r="C475" s="37"/>
      <c r="D475" s="37"/>
      <c r="E475" s="37"/>
      <c r="F475" s="37"/>
      <c r="G475" s="37"/>
      <c r="H475" s="38"/>
      <c r="I475" s="38"/>
      <c r="J475" s="38"/>
      <c r="K475" s="38"/>
      <c r="L475" s="38"/>
      <c r="M475" s="37"/>
      <c r="N475" s="37"/>
      <c r="O475" s="37"/>
      <c r="P475" s="37"/>
      <c r="Q475" s="37"/>
    </row>
    <row r="476" spans="1:17" ht="18" hidden="1">
      <c r="A476" s="89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1"/>
    </row>
    <row r="477" spans="1:17" ht="18" hidden="1">
      <c r="A477" s="36"/>
      <c r="B477" s="11"/>
      <c r="C477" s="37"/>
      <c r="D477" s="37"/>
      <c r="E477" s="37"/>
      <c r="F477" s="37"/>
      <c r="G477" s="37"/>
      <c r="H477" s="38"/>
      <c r="I477" s="38"/>
      <c r="J477" s="38"/>
      <c r="K477" s="38"/>
      <c r="L477" s="38"/>
      <c r="M477" s="37"/>
      <c r="N477" s="37"/>
      <c r="O477" s="37"/>
      <c r="P477" s="37"/>
      <c r="Q477" s="37"/>
    </row>
    <row r="478" spans="1:17" ht="18" hidden="1">
      <c r="A478" s="36"/>
      <c r="B478" s="11"/>
      <c r="C478" s="37"/>
      <c r="D478" s="37"/>
      <c r="E478" s="37"/>
      <c r="F478" s="37"/>
      <c r="G478" s="37"/>
      <c r="H478" s="38"/>
      <c r="I478" s="38"/>
      <c r="J478" s="38"/>
      <c r="K478" s="38"/>
      <c r="L478" s="38"/>
      <c r="M478" s="37"/>
      <c r="N478" s="37"/>
      <c r="O478" s="37"/>
      <c r="P478" s="37"/>
      <c r="Q478" s="37"/>
    </row>
    <row r="479" spans="1:17" ht="18" hidden="1">
      <c r="A479" s="36"/>
      <c r="B479" s="40"/>
      <c r="C479" s="37"/>
      <c r="D479" s="37"/>
      <c r="E479" s="37"/>
      <c r="F479" s="37"/>
      <c r="G479" s="37"/>
      <c r="H479" s="38"/>
      <c r="I479" s="38"/>
      <c r="J479" s="38"/>
      <c r="K479" s="38"/>
      <c r="L479" s="38"/>
      <c r="M479" s="37"/>
      <c r="N479" s="37"/>
      <c r="O479" s="37"/>
      <c r="P479" s="37"/>
      <c r="Q479" s="37"/>
    </row>
    <row r="480" spans="1:17" ht="18" hidden="1">
      <c r="A480" s="36"/>
      <c r="B480" s="40"/>
      <c r="C480" s="37"/>
      <c r="D480" s="37"/>
      <c r="E480" s="37"/>
      <c r="F480" s="37"/>
      <c r="G480" s="37"/>
      <c r="H480" s="38"/>
      <c r="I480" s="38"/>
      <c r="J480" s="38"/>
      <c r="K480" s="38"/>
      <c r="L480" s="38"/>
      <c r="M480" s="38"/>
      <c r="N480" s="38"/>
      <c r="O480" s="38"/>
      <c r="P480" s="38"/>
      <c r="Q480" s="38"/>
    </row>
    <row r="481" spans="1:17" s="4" customFormat="1" ht="25.5" customHeight="1" hidden="1">
      <c r="A481" s="92"/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4"/>
    </row>
    <row r="482" spans="1:17" ht="12.75" customHeight="1" hidden="1">
      <c r="A482" s="86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8"/>
    </row>
    <row r="483" spans="1:17" ht="6.75" customHeight="1" hidden="1">
      <c r="A483" s="36"/>
      <c r="B483" s="11"/>
      <c r="C483" s="37"/>
      <c r="D483" s="37"/>
      <c r="E483" s="37"/>
      <c r="F483" s="37"/>
      <c r="G483" s="37"/>
      <c r="H483" s="38"/>
      <c r="I483" s="38"/>
      <c r="J483" s="38"/>
      <c r="K483" s="38"/>
      <c r="L483" s="38"/>
      <c r="M483" s="37"/>
      <c r="N483" s="37"/>
      <c r="O483" s="37"/>
      <c r="P483" s="37"/>
      <c r="Q483" s="37"/>
    </row>
    <row r="484" spans="1:17" ht="18" hidden="1">
      <c r="A484" s="36"/>
      <c r="B484" s="11"/>
      <c r="C484" s="37"/>
      <c r="D484" s="37"/>
      <c r="E484" s="37"/>
      <c r="F484" s="37"/>
      <c r="G484" s="37"/>
      <c r="H484" s="38"/>
      <c r="I484" s="38"/>
      <c r="J484" s="38"/>
      <c r="K484" s="38"/>
      <c r="L484" s="38"/>
      <c r="M484" s="37"/>
      <c r="N484" s="37"/>
      <c r="O484" s="37"/>
      <c r="P484" s="37"/>
      <c r="Q484" s="37"/>
    </row>
    <row r="485" spans="1:17" ht="18" hidden="1">
      <c r="A485" s="36"/>
      <c r="B485" s="11"/>
      <c r="C485" s="37"/>
      <c r="D485" s="37"/>
      <c r="E485" s="37"/>
      <c r="F485" s="37"/>
      <c r="G485" s="37"/>
      <c r="H485" s="38"/>
      <c r="I485" s="38"/>
      <c r="J485" s="38"/>
      <c r="K485" s="38"/>
      <c r="L485" s="38"/>
      <c r="M485" s="37"/>
      <c r="N485" s="37"/>
      <c r="O485" s="37"/>
      <c r="P485" s="37"/>
      <c r="Q485" s="37"/>
    </row>
    <row r="486" spans="1:17" ht="18" hidden="1">
      <c r="A486" s="36"/>
      <c r="B486" s="11"/>
      <c r="C486" s="37"/>
      <c r="D486" s="37"/>
      <c r="E486" s="37"/>
      <c r="F486" s="37"/>
      <c r="G486" s="37"/>
      <c r="H486" s="38"/>
      <c r="I486" s="38"/>
      <c r="J486" s="38"/>
      <c r="K486" s="38"/>
      <c r="L486" s="38"/>
      <c r="M486" s="37"/>
      <c r="N486" s="37"/>
      <c r="O486" s="37"/>
      <c r="P486" s="37"/>
      <c r="Q486" s="37"/>
    </row>
    <row r="487" spans="1:17" ht="18" hidden="1">
      <c r="A487" s="36"/>
      <c r="B487" s="11"/>
      <c r="C487" s="37"/>
      <c r="D487" s="37"/>
      <c r="E487" s="37"/>
      <c r="F487" s="37"/>
      <c r="G487" s="37"/>
      <c r="H487" s="38"/>
      <c r="I487" s="38"/>
      <c r="J487" s="38"/>
      <c r="K487" s="38"/>
      <c r="L487" s="38"/>
      <c r="M487" s="37"/>
      <c r="N487" s="37"/>
      <c r="O487" s="37"/>
      <c r="P487" s="37"/>
      <c r="Q487" s="37"/>
    </row>
    <row r="488" spans="1:17" ht="18" hidden="1">
      <c r="A488" s="36"/>
      <c r="B488" s="40"/>
      <c r="C488" s="37"/>
      <c r="D488" s="37"/>
      <c r="E488" s="37"/>
      <c r="F488" s="37"/>
      <c r="G488" s="37"/>
      <c r="H488" s="38"/>
      <c r="I488" s="38"/>
      <c r="J488" s="38"/>
      <c r="K488" s="38"/>
      <c r="L488" s="38"/>
      <c r="M488" s="37"/>
      <c r="N488" s="37"/>
      <c r="O488" s="37"/>
      <c r="P488" s="37"/>
      <c r="Q488" s="37"/>
    </row>
    <row r="489" spans="1:17" ht="12.75" customHeight="1" hidden="1">
      <c r="A489" s="86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8"/>
    </row>
    <row r="490" spans="1:17" ht="18" hidden="1">
      <c r="A490" s="36"/>
      <c r="B490" s="11"/>
      <c r="C490" s="37"/>
      <c r="D490" s="37"/>
      <c r="E490" s="37"/>
      <c r="F490" s="37"/>
      <c r="G490" s="37"/>
      <c r="H490" s="38"/>
      <c r="I490" s="38"/>
      <c r="J490" s="38"/>
      <c r="K490" s="38"/>
      <c r="L490" s="38"/>
      <c r="M490" s="37"/>
      <c r="N490" s="37"/>
      <c r="O490" s="37"/>
      <c r="P490" s="37"/>
      <c r="Q490" s="37"/>
    </row>
    <row r="491" spans="1:17" ht="18" hidden="1">
      <c r="A491" s="36"/>
      <c r="B491" s="40"/>
      <c r="C491" s="37"/>
      <c r="D491" s="37"/>
      <c r="E491" s="37"/>
      <c r="F491" s="37"/>
      <c r="G491" s="37"/>
      <c r="H491" s="38"/>
      <c r="I491" s="38"/>
      <c r="J491" s="38"/>
      <c r="K491" s="38"/>
      <c r="L491" s="38"/>
      <c r="M491" s="37"/>
      <c r="N491" s="37"/>
      <c r="O491" s="37"/>
      <c r="P491" s="37"/>
      <c r="Q491" s="37"/>
    </row>
    <row r="492" spans="1:17" ht="11.25" customHeight="1" hidden="1">
      <c r="A492" s="86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8"/>
    </row>
    <row r="493" spans="1:17" ht="18" hidden="1">
      <c r="A493" s="36"/>
      <c r="B493" s="11"/>
      <c r="C493" s="37"/>
      <c r="D493" s="37"/>
      <c r="E493" s="37"/>
      <c r="F493" s="37"/>
      <c r="G493" s="37"/>
      <c r="H493" s="38"/>
      <c r="I493" s="38"/>
      <c r="J493" s="38"/>
      <c r="K493" s="38"/>
      <c r="L493" s="38"/>
      <c r="M493" s="37"/>
      <c r="N493" s="37"/>
      <c r="O493" s="37"/>
      <c r="P493" s="37"/>
      <c r="Q493" s="37"/>
    </row>
    <row r="494" spans="1:17" ht="18" hidden="1">
      <c r="A494" s="36"/>
      <c r="B494" s="11"/>
      <c r="C494" s="37"/>
      <c r="D494" s="37"/>
      <c r="E494" s="37"/>
      <c r="F494" s="37"/>
      <c r="G494" s="37"/>
      <c r="H494" s="38"/>
      <c r="I494" s="38"/>
      <c r="J494" s="38"/>
      <c r="K494" s="38"/>
      <c r="L494" s="38"/>
      <c r="M494" s="37"/>
      <c r="N494" s="37"/>
      <c r="O494" s="37"/>
      <c r="P494" s="37"/>
      <c r="Q494" s="37"/>
    </row>
    <row r="495" spans="1:17" ht="18" hidden="1">
      <c r="A495" s="36"/>
      <c r="B495" s="11"/>
      <c r="C495" s="37"/>
      <c r="D495" s="37"/>
      <c r="E495" s="37"/>
      <c r="F495" s="37"/>
      <c r="G495" s="37"/>
      <c r="H495" s="38"/>
      <c r="I495" s="38"/>
      <c r="J495" s="38"/>
      <c r="K495" s="38"/>
      <c r="L495" s="38"/>
      <c r="M495" s="37"/>
      <c r="N495" s="37"/>
      <c r="O495" s="37"/>
      <c r="P495" s="37"/>
      <c r="Q495" s="37"/>
    </row>
    <row r="496" spans="1:17" ht="18" hidden="1">
      <c r="A496" s="36"/>
      <c r="B496" s="11"/>
      <c r="C496" s="37"/>
      <c r="D496" s="37"/>
      <c r="E496" s="37"/>
      <c r="F496" s="37"/>
      <c r="G496" s="37"/>
      <c r="H496" s="38"/>
      <c r="I496" s="38"/>
      <c r="J496" s="38"/>
      <c r="K496" s="38"/>
      <c r="L496" s="38"/>
      <c r="M496" s="37"/>
      <c r="N496" s="37"/>
      <c r="O496" s="37"/>
      <c r="P496" s="37"/>
      <c r="Q496" s="37"/>
    </row>
    <row r="497" spans="1:17" ht="18" hidden="1">
      <c r="A497" s="36"/>
      <c r="B497" s="11"/>
      <c r="C497" s="37"/>
      <c r="D497" s="37"/>
      <c r="E497" s="37"/>
      <c r="F497" s="37"/>
      <c r="G497" s="37"/>
      <c r="H497" s="38"/>
      <c r="I497" s="38"/>
      <c r="J497" s="38"/>
      <c r="K497" s="38"/>
      <c r="L497" s="38"/>
      <c r="M497" s="37"/>
      <c r="N497" s="37"/>
      <c r="O497" s="37"/>
      <c r="P497" s="37"/>
      <c r="Q497" s="37"/>
    </row>
    <row r="498" spans="1:17" ht="18" hidden="1">
      <c r="A498" s="36"/>
      <c r="B498" s="11"/>
      <c r="C498" s="37"/>
      <c r="D498" s="37"/>
      <c r="E498" s="37"/>
      <c r="F498" s="37"/>
      <c r="G498" s="37"/>
      <c r="H498" s="38"/>
      <c r="I498" s="38"/>
      <c r="J498" s="38"/>
      <c r="K498" s="38"/>
      <c r="L498" s="38"/>
      <c r="M498" s="37"/>
      <c r="N498" s="37"/>
      <c r="O498" s="37"/>
      <c r="P498" s="37"/>
      <c r="Q498" s="37"/>
    </row>
    <row r="499" spans="1:17" ht="18" hidden="1">
      <c r="A499" s="36"/>
      <c r="B499" s="11"/>
      <c r="C499" s="37"/>
      <c r="D499" s="37"/>
      <c r="E499" s="37"/>
      <c r="F499" s="37"/>
      <c r="G499" s="37"/>
      <c r="H499" s="38"/>
      <c r="I499" s="38"/>
      <c r="J499" s="38"/>
      <c r="K499" s="38"/>
      <c r="L499" s="38"/>
      <c r="M499" s="37"/>
      <c r="N499" s="37"/>
      <c r="O499" s="37"/>
      <c r="P499" s="37"/>
      <c r="Q499" s="37"/>
    </row>
    <row r="500" spans="1:17" ht="18" hidden="1">
      <c r="A500" s="36"/>
      <c r="B500" s="40"/>
      <c r="C500" s="37"/>
      <c r="D500" s="37"/>
      <c r="E500" s="37"/>
      <c r="F500" s="37"/>
      <c r="G500" s="37"/>
      <c r="H500" s="38"/>
      <c r="I500" s="38"/>
      <c r="J500" s="38"/>
      <c r="K500" s="38"/>
      <c r="L500" s="38"/>
      <c r="M500" s="37"/>
      <c r="N500" s="37"/>
      <c r="O500" s="37"/>
      <c r="P500" s="37"/>
      <c r="Q500" s="37"/>
    </row>
    <row r="501" spans="1:17" ht="9" customHeight="1" hidden="1">
      <c r="A501" s="86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8"/>
    </row>
    <row r="502" spans="1:17" ht="18" hidden="1">
      <c r="A502" s="36"/>
      <c r="B502" s="11"/>
      <c r="C502" s="37"/>
      <c r="D502" s="37"/>
      <c r="E502" s="37"/>
      <c r="F502" s="37"/>
      <c r="G502" s="37"/>
      <c r="H502" s="38"/>
      <c r="I502" s="38"/>
      <c r="J502" s="38"/>
      <c r="K502" s="38"/>
      <c r="L502" s="38"/>
      <c r="M502" s="37"/>
      <c r="N502" s="37"/>
      <c r="O502" s="37"/>
      <c r="P502" s="37"/>
      <c r="Q502" s="37"/>
    </row>
    <row r="503" spans="1:17" ht="18" hidden="1">
      <c r="A503" s="36"/>
      <c r="B503" s="11"/>
      <c r="C503" s="37"/>
      <c r="D503" s="37"/>
      <c r="E503" s="37"/>
      <c r="F503" s="37"/>
      <c r="G503" s="37"/>
      <c r="H503" s="38"/>
      <c r="I503" s="38"/>
      <c r="J503" s="38"/>
      <c r="K503" s="38"/>
      <c r="L503" s="38"/>
      <c r="M503" s="37"/>
      <c r="N503" s="37"/>
      <c r="O503" s="37"/>
      <c r="P503" s="37"/>
      <c r="Q503" s="37"/>
    </row>
    <row r="504" spans="1:17" ht="18" hidden="1">
      <c r="A504" s="36"/>
      <c r="B504" s="40"/>
      <c r="C504" s="37"/>
      <c r="D504" s="37"/>
      <c r="E504" s="37"/>
      <c r="F504" s="37"/>
      <c r="G504" s="37"/>
      <c r="H504" s="38"/>
      <c r="I504" s="38"/>
      <c r="J504" s="38"/>
      <c r="K504" s="38"/>
      <c r="L504" s="38"/>
      <c r="M504" s="37"/>
      <c r="N504" s="37"/>
      <c r="O504" s="37"/>
      <c r="P504" s="37"/>
      <c r="Q504" s="37"/>
    </row>
    <row r="505" spans="1:17" ht="18" hidden="1">
      <c r="A505" s="86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8"/>
    </row>
    <row r="506" spans="1:17" ht="18" hidden="1">
      <c r="A506" s="36"/>
      <c r="B506" s="11"/>
      <c r="C506" s="37"/>
      <c r="D506" s="37"/>
      <c r="E506" s="37"/>
      <c r="F506" s="37"/>
      <c r="G506" s="37"/>
      <c r="H506" s="38"/>
      <c r="I506" s="38"/>
      <c r="J506" s="38"/>
      <c r="K506" s="38"/>
      <c r="L506" s="38"/>
      <c r="M506" s="37"/>
      <c r="N506" s="37"/>
      <c r="O506" s="37"/>
      <c r="P506" s="37"/>
      <c r="Q506" s="37"/>
    </row>
    <row r="507" spans="1:17" ht="18" hidden="1">
      <c r="A507" s="36"/>
      <c r="B507" s="11"/>
      <c r="C507" s="37"/>
      <c r="D507" s="37"/>
      <c r="E507" s="37"/>
      <c r="F507" s="37"/>
      <c r="G507" s="37"/>
      <c r="H507" s="38"/>
      <c r="I507" s="38"/>
      <c r="J507" s="38"/>
      <c r="K507" s="38"/>
      <c r="L507" s="38"/>
      <c r="M507" s="37"/>
      <c r="N507" s="37"/>
      <c r="O507" s="37"/>
      <c r="P507" s="37"/>
      <c r="Q507" s="37"/>
    </row>
    <row r="508" spans="1:17" ht="18" hidden="1">
      <c r="A508" s="36"/>
      <c r="B508" s="11"/>
      <c r="C508" s="37"/>
      <c r="D508" s="37"/>
      <c r="E508" s="37"/>
      <c r="F508" s="37"/>
      <c r="G508" s="37"/>
      <c r="H508" s="38"/>
      <c r="I508" s="38"/>
      <c r="J508" s="38"/>
      <c r="K508" s="38"/>
      <c r="L508" s="38"/>
      <c r="M508" s="37"/>
      <c r="N508" s="37"/>
      <c r="O508" s="37"/>
      <c r="P508" s="37"/>
      <c r="Q508" s="37"/>
    </row>
    <row r="509" spans="1:17" ht="18" hidden="1">
      <c r="A509" s="36"/>
      <c r="B509" s="11"/>
      <c r="C509" s="37"/>
      <c r="D509" s="37"/>
      <c r="E509" s="37"/>
      <c r="F509" s="37"/>
      <c r="G509" s="37"/>
      <c r="H509" s="38"/>
      <c r="I509" s="38"/>
      <c r="J509" s="38"/>
      <c r="K509" s="38"/>
      <c r="L509" s="38"/>
      <c r="M509" s="37"/>
      <c r="N509" s="37"/>
      <c r="O509" s="37"/>
      <c r="P509" s="37"/>
      <c r="Q509" s="37"/>
    </row>
    <row r="510" spans="1:17" ht="18" hidden="1">
      <c r="A510" s="36"/>
      <c r="B510" s="11"/>
      <c r="C510" s="37"/>
      <c r="D510" s="37"/>
      <c r="E510" s="37"/>
      <c r="F510" s="37"/>
      <c r="G510" s="37"/>
      <c r="H510" s="38"/>
      <c r="I510" s="38"/>
      <c r="J510" s="38"/>
      <c r="K510" s="38"/>
      <c r="L510" s="38"/>
      <c r="M510" s="37"/>
      <c r="N510" s="37"/>
      <c r="O510" s="37"/>
      <c r="P510" s="37"/>
      <c r="Q510" s="37"/>
    </row>
    <row r="511" spans="1:17" ht="18" hidden="1">
      <c r="A511" s="36"/>
      <c r="B511" s="11"/>
      <c r="C511" s="37"/>
      <c r="D511" s="37"/>
      <c r="E511" s="37"/>
      <c r="F511" s="37"/>
      <c r="G511" s="37"/>
      <c r="H511" s="38"/>
      <c r="I511" s="38"/>
      <c r="J511" s="38"/>
      <c r="K511" s="38"/>
      <c r="L511" s="38"/>
      <c r="M511" s="37"/>
      <c r="N511" s="37"/>
      <c r="O511" s="37"/>
      <c r="P511" s="37"/>
      <c r="Q511" s="37"/>
    </row>
    <row r="512" spans="1:17" ht="18" hidden="1">
      <c r="A512" s="36"/>
      <c r="B512" s="40"/>
      <c r="C512" s="37"/>
      <c r="D512" s="37"/>
      <c r="E512" s="37"/>
      <c r="F512" s="37"/>
      <c r="G512" s="37"/>
      <c r="H512" s="38"/>
      <c r="I512" s="38"/>
      <c r="J512" s="38"/>
      <c r="K512" s="38"/>
      <c r="L512" s="38"/>
      <c r="M512" s="37"/>
      <c r="N512" s="37"/>
      <c r="O512" s="37"/>
      <c r="P512" s="37"/>
      <c r="Q512" s="37"/>
    </row>
    <row r="513" spans="1:17" ht="18" hidden="1">
      <c r="A513" s="89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1"/>
    </row>
    <row r="514" spans="1:17" ht="18" hidden="1">
      <c r="A514" s="36"/>
      <c r="B514" s="11"/>
      <c r="C514" s="37"/>
      <c r="D514" s="37"/>
      <c r="E514" s="37"/>
      <c r="F514" s="37"/>
      <c r="G514" s="37"/>
      <c r="H514" s="38"/>
      <c r="I514" s="38"/>
      <c r="J514" s="38"/>
      <c r="K514" s="38"/>
      <c r="L514" s="38"/>
      <c r="M514" s="37"/>
      <c r="N514" s="37"/>
      <c r="O514" s="37"/>
      <c r="P514" s="37"/>
      <c r="Q514" s="37"/>
    </row>
    <row r="515" spans="1:17" ht="18" hidden="1">
      <c r="A515" s="36"/>
      <c r="B515" s="11"/>
      <c r="C515" s="37"/>
      <c r="D515" s="37"/>
      <c r="E515" s="37"/>
      <c r="F515" s="37"/>
      <c r="G515" s="37"/>
      <c r="H515" s="38"/>
      <c r="I515" s="38"/>
      <c r="J515" s="38"/>
      <c r="K515" s="38"/>
      <c r="L515" s="38"/>
      <c r="M515" s="37"/>
      <c r="N515" s="37"/>
      <c r="O515" s="37"/>
      <c r="P515" s="37"/>
      <c r="Q515" s="37"/>
    </row>
    <row r="516" spans="1:17" ht="18" hidden="1">
      <c r="A516" s="36"/>
      <c r="B516" s="11"/>
      <c r="C516" s="37"/>
      <c r="D516" s="37"/>
      <c r="E516" s="37"/>
      <c r="F516" s="37"/>
      <c r="G516" s="37"/>
      <c r="H516" s="38"/>
      <c r="I516" s="38"/>
      <c r="J516" s="38"/>
      <c r="K516" s="38"/>
      <c r="L516" s="38"/>
      <c r="M516" s="37"/>
      <c r="N516" s="37"/>
      <c r="O516" s="37"/>
      <c r="P516" s="37"/>
      <c r="Q516" s="37"/>
    </row>
    <row r="517" spans="1:17" ht="18" hidden="1">
      <c r="A517" s="36"/>
      <c r="B517" s="11" t="s">
        <v>41</v>
      </c>
      <c r="C517" s="37"/>
      <c r="D517" s="37"/>
      <c r="E517" s="37"/>
      <c r="F517" s="37"/>
      <c r="G517" s="37"/>
      <c r="H517" s="38"/>
      <c r="I517" s="38">
        <f aca="true" t="shared" si="60" ref="I517:Q517">I516+I512+I504+I500+I491+I488</f>
        <v>0</v>
      </c>
      <c r="J517" s="38">
        <f t="shared" si="60"/>
        <v>0</v>
      </c>
      <c r="K517" s="38">
        <f t="shared" si="60"/>
        <v>0</v>
      </c>
      <c r="L517" s="38">
        <f t="shared" si="60"/>
        <v>0</v>
      </c>
      <c r="M517" s="38"/>
      <c r="N517" s="38">
        <f t="shared" si="60"/>
        <v>0</v>
      </c>
      <c r="O517" s="38">
        <f t="shared" si="60"/>
        <v>0</v>
      </c>
      <c r="P517" s="38">
        <f t="shared" si="60"/>
        <v>0</v>
      </c>
      <c r="Q517" s="38">
        <f t="shared" si="60"/>
        <v>0</v>
      </c>
    </row>
    <row r="518" spans="1:17" ht="18">
      <c r="A518" s="36"/>
      <c r="B518" s="11" t="s">
        <v>30</v>
      </c>
      <c r="C518" s="37"/>
      <c r="D518" s="37"/>
      <c r="E518" s="37"/>
      <c r="F518" s="37"/>
      <c r="G518" s="37"/>
      <c r="H518" s="38"/>
      <c r="I518" s="38">
        <f>I517+I480+I443+I405+I370+I333+I296</f>
        <v>167.68749999999997</v>
      </c>
      <c r="J518" s="38">
        <f>J517+J480+J443+J405+J370+J333+J296</f>
        <v>160.45100000000002</v>
      </c>
      <c r="K518" s="38">
        <f>K517+K480+K443+K405+K370+K333+K296</f>
        <v>714.5815</v>
      </c>
      <c r="L518" s="38">
        <f>L517+L480+L443+L405+L370+L333+L296</f>
        <v>4776.458</v>
      </c>
      <c r="M518" s="38"/>
      <c r="N518" s="38">
        <f>N517+N480+N443+N405+N370+N333+N296</f>
        <v>134.1168</v>
      </c>
      <c r="O518" s="38">
        <f>O517+O480+O443+O405+O370+O333+O296</f>
        <v>127.54209999999999</v>
      </c>
      <c r="P518" s="38">
        <f>P517+P480+P443+P405+P370+P333+P296</f>
        <v>634.8824</v>
      </c>
      <c r="Q518" s="38">
        <f>Q517+Q480+Q443+Q405+Q370+Q333+Q296</f>
        <v>4054.9907999999996</v>
      </c>
    </row>
    <row r="519" spans="1:17" ht="18">
      <c r="A519" s="36"/>
      <c r="B519" s="11"/>
      <c r="C519" s="37"/>
      <c r="D519" s="37"/>
      <c r="E519" s="37"/>
      <c r="F519" s="37"/>
      <c r="G519" s="37"/>
      <c r="H519" s="38"/>
      <c r="I519" s="38"/>
      <c r="J519" s="38"/>
      <c r="K519" s="38"/>
      <c r="L519" s="38"/>
      <c r="M519" s="38"/>
      <c r="N519" s="38"/>
      <c r="O519" s="38"/>
      <c r="P519" s="38"/>
      <c r="Q519" s="38"/>
    </row>
    <row r="520" spans="1:17" ht="18">
      <c r="A520" s="36"/>
      <c r="B520" s="11"/>
      <c r="C520" s="37"/>
      <c r="D520" s="37"/>
      <c r="E520" s="37"/>
      <c r="F520" s="37"/>
      <c r="G520" s="37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ht="11.25" customHeight="1">
      <c r="A521" s="13"/>
      <c r="B521" s="14"/>
      <c r="C521" s="15"/>
      <c r="D521" s="15"/>
      <c r="E521" s="15"/>
      <c r="F521" s="15"/>
      <c r="G521" s="15"/>
      <c r="H521" s="16"/>
      <c r="I521" s="16"/>
      <c r="J521" s="16"/>
      <c r="K521" s="16"/>
      <c r="L521" s="23"/>
      <c r="M521" s="24"/>
      <c r="N521" s="24"/>
      <c r="O521" s="24"/>
      <c r="P521" s="24"/>
      <c r="Q521" s="15"/>
    </row>
    <row r="522" spans="1:16" ht="11.25" customHeight="1">
      <c r="A522" s="17"/>
      <c r="B522" s="18"/>
      <c r="C522" s="10"/>
      <c r="D522" s="10"/>
      <c r="E522" s="10"/>
      <c r="F522" s="10"/>
      <c r="G522" s="10"/>
      <c r="H522" s="19"/>
      <c r="I522" s="19"/>
      <c r="J522" s="19"/>
      <c r="K522" s="19"/>
      <c r="L522" s="25"/>
      <c r="M522" s="26"/>
      <c r="N522" s="26"/>
      <c r="O522" s="26"/>
      <c r="P522" s="26"/>
    </row>
    <row r="523" spans="1:12" ht="11.25" customHeight="1">
      <c r="A523" s="17"/>
      <c r="B523" s="18"/>
      <c r="C523" s="10"/>
      <c r="D523" s="10"/>
      <c r="E523" s="10"/>
      <c r="F523" s="10"/>
      <c r="G523" s="10"/>
      <c r="H523" s="19"/>
      <c r="I523" s="19"/>
      <c r="J523" s="19"/>
      <c r="K523" s="19"/>
      <c r="L523" s="25"/>
    </row>
    <row r="524" spans="1:12" ht="11.25" customHeight="1">
      <c r="A524" s="20"/>
      <c r="B524" s="21"/>
      <c r="C524" s="10"/>
      <c r="D524" s="10"/>
      <c r="E524" s="10"/>
      <c r="F524" s="10"/>
      <c r="G524" s="10"/>
      <c r="H524" s="22"/>
      <c r="I524" s="22"/>
      <c r="J524" s="22"/>
      <c r="K524" s="22"/>
      <c r="L524" s="22"/>
    </row>
  </sheetData>
  <sheetProtection formatCells="0" formatColumns="0" formatRows="0" insertColumns="0" insertRows="0" insertHyperlinks="0" deleteColumns="0" deleteRows="0" sort="0" autoFilter="0" pivotTables="0"/>
  <mergeCells count="98">
    <mergeCell ref="A2:Q2"/>
    <mergeCell ref="A3:Q3"/>
    <mergeCell ref="A10:Q10"/>
    <mergeCell ref="A13:Q13"/>
    <mergeCell ref="A21:Q21"/>
    <mergeCell ref="A25:Q25"/>
    <mergeCell ref="A33:Q33"/>
    <mergeCell ref="A38:Q38"/>
    <mergeCell ref="A39:Q39"/>
    <mergeCell ref="A45:Q45"/>
    <mergeCell ref="A48:Q48"/>
    <mergeCell ref="A58:Q58"/>
    <mergeCell ref="A62:Q62"/>
    <mergeCell ref="A70:Q70"/>
    <mergeCell ref="A74:Q74"/>
    <mergeCell ref="A75:Q75"/>
    <mergeCell ref="A81:Q81"/>
    <mergeCell ref="A84:Q84"/>
    <mergeCell ref="A92:Q92"/>
    <mergeCell ref="A96:Q96"/>
    <mergeCell ref="A104:Q104"/>
    <mergeCell ref="A109:Q109"/>
    <mergeCell ref="A110:Q110"/>
    <mergeCell ref="A116:Q116"/>
    <mergeCell ref="A119:Q119"/>
    <mergeCell ref="A127:Q127"/>
    <mergeCell ref="A131:Q131"/>
    <mergeCell ref="A139:Q139"/>
    <mergeCell ref="A144:Q144"/>
    <mergeCell ref="A145:Q145"/>
    <mergeCell ref="A151:Q151"/>
    <mergeCell ref="A154:Q154"/>
    <mergeCell ref="A165:Q165"/>
    <mergeCell ref="A170:Q170"/>
    <mergeCell ref="A178:Q178"/>
    <mergeCell ref="A184:Q184"/>
    <mergeCell ref="A185:Q185"/>
    <mergeCell ref="A192:Q192"/>
    <mergeCell ref="A195:Q195"/>
    <mergeCell ref="A204:Q204"/>
    <mergeCell ref="A208:Q208"/>
    <mergeCell ref="A215:Q215"/>
    <mergeCell ref="A220:Q220"/>
    <mergeCell ref="A221:Q221"/>
    <mergeCell ref="A226:Q226"/>
    <mergeCell ref="A229:Q229"/>
    <mergeCell ref="A239:Q239"/>
    <mergeCell ref="A245:Q245"/>
    <mergeCell ref="A253:Q253"/>
    <mergeCell ref="A259:Q259"/>
    <mergeCell ref="A260:Q260"/>
    <mergeCell ref="A265:Q265"/>
    <mergeCell ref="A268:Q268"/>
    <mergeCell ref="A278:Q278"/>
    <mergeCell ref="A284:Q284"/>
    <mergeCell ref="A292:Q292"/>
    <mergeCell ref="A297:Q297"/>
    <mergeCell ref="A298:Q298"/>
    <mergeCell ref="A305:Q305"/>
    <mergeCell ref="A307:Q307"/>
    <mergeCell ref="A316:Q316"/>
    <mergeCell ref="A321:Q321"/>
    <mergeCell ref="A329:Q329"/>
    <mergeCell ref="A334:Q334"/>
    <mergeCell ref="A335:Q335"/>
    <mergeCell ref="A341:Q341"/>
    <mergeCell ref="A344:Q344"/>
    <mergeCell ref="A354:Q354"/>
    <mergeCell ref="A358:Q358"/>
    <mergeCell ref="A366:Q366"/>
    <mergeCell ref="A371:Q371"/>
    <mergeCell ref="A372:Q372"/>
    <mergeCell ref="A379:Q379"/>
    <mergeCell ref="A382:Q382"/>
    <mergeCell ref="A389:Q389"/>
    <mergeCell ref="A393:Q393"/>
    <mergeCell ref="A401:Q401"/>
    <mergeCell ref="A406:Q406"/>
    <mergeCell ref="A407:Q407"/>
    <mergeCell ref="A415:Q415"/>
    <mergeCell ref="A418:Q418"/>
    <mergeCell ref="A427:Q427"/>
    <mergeCell ref="A431:Q431"/>
    <mergeCell ref="A439:Q439"/>
    <mergeCell ref="A444:Q444"/>
    <mergeCell ref="A445:Q445"/>
    <mergeCell ref="A452:Q452"/>
    <mergeCell ref="A455:Q455"/>
    <mergeCell ref="A464:Q464"/>
    <mergeCell ref="A468:Q468"/>
    <mergeCell ref="A505:Q505"/>
    <mergeCell ref="A513:Q513"/>
    <mergeCell ref="A476:Q476"/>
    <mergeCell ref="A481:Q481"/>
    <mergeCell ref="A482:Q482"/>
    <mergeCell ref="A489:Q489"/>
    <mergeCell ref="A492:Q492"/>
    <mergeCell ref="A501:Q50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1"/>
  <rowBreaks count="14" manualBreakCount="14">
    <brk id="37" max="255" man="1"/>
    <brk id="73" max="255" man="1"/>
    <brk id="108" max="255" man="1"/>
    <brk id="143" max="255" man="1"/>
    <brk id="183" max="255" man="1"/>
    <brk id="219" max="255" man="1"/>
    <brk id="258" max="255" man="1"/>
    <brk id="296" max="255" man="1"/>
    <brk id="333" max="255" man="1"/>
    <brk id="370" max="255" man="1"/>
    <brk id="405" max="255" man="1"/>
    <brk id="443" max="255" man="1"/>
    <brk id="480" max="255" man="1"/>
    <brk id="5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Интернат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3</dc:creator>
  <cp:keywords/>
  <dc:description/>
  <cp:lastModifiedBy>пк</cp:lastModifiedBy>
  <cp:lastPrinted>2023-08-10T02:16:50Z</cp:lastPrinted>
  <dcterms:created xsi:type="dcterms:W3CDTF">2010-03-15T05:39:04Z</dcterms:created>
  <dcterms:modified xsi:type="dcterms:W3CDTF">2023-10-03T05:26:42Z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1049-10.2.0.7456</vt:lpwstr>
  </property>
</Properties>
</file>